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mq742-my.sharepoint.com/personal/cristian_diaz_salud_cmq_cl/Documents/Escritorio/Escritorio/ESTADISTICACONSOLIDA/2024/INDICADORES/IAPPS/"/>
    </mc:Choice>
  </mc:AlternateContent>
  <xr:revisionPtr revIDLastSave="25" documentId="8_{D7BABCD3-9E38-4C40-9597-5DC3B2531460}" xr6:coauthVersionLast="47" xr6:coauthVersionMax="47" xr10:uidLastSave="{073B8154-236E-45A5-A6BA-376F10D1D966}"/>
  <bookViews>
    <workbookView xWindow="-120" yWindow="-120" windowWidth="29040" windowHeight="15720" tabRatio="915" activeTab="2" xr2:uid="{94D4FC37-0F54-46B9-94BF-BB045F22CE12}"/>
  </bookViews>
  <sheets>
    <sheet name="NOMBRE" sheetId="1" r:id="rId1"/>
    <sheet name="indicadores" sheetId="28" r:id="rId2"/>
    <sheet name="Resumen indicador" sheetId="30" r:id="rId3"/>
    <sheet name="meta2.1" sheetId="2" state="hidden" r:id="rId4"/>
    <sheet name="meta2.2" sheetId="3" state="hidden" r:id="rId5"/>
    <sheet name="meta3" sheetId="4" r:id="rId6"/>
    <sheet name="meta4" sheetId="5" r:id="rId7"/>
    <sheet name="meta5" sheetId="6" r:id="rId8"/>
    <sheet name="meta6.1a" sheetId="7" r:id="rId9"/>
    <sheet name="meta6.1b" sheetId="31" r:id="rId10"/>
    <sheet name="meta6.2" sheetId="8" r:id="rId11"/>
    <sheet name="meta7" sheetId="9" r:id="rId12"/>
    <sheet name="meta8" sheetId="10" r:id="rId13"/>
    <sheet name="meta9" sheetId="11" r:id="rId14"/>
    <sheet name="meta10a" sheetId="12" r:id="rId15"/>
    <sheet name="meta10b" sheetId="13" r:id="rId16"/>
    <sheet name="meta12" sheetId="14" r:id="rId17"/>
    <sheet name="meta13" sheetId="15" r:id="rId18"/>
    <sheet name="meta14" sheetId="16" r:id="rId19"/>
    <sheet name="meta15" sheetId="17" r:id="rId20"/>
    <sheet name="meta16" sheetId="18" r:id="rId21"/>
    <sheet name="meta17" sheetId="19" r:id="rId22"/>
    <sheet name="meta18" sheetId="20" r:id="rId23"/>
    <sheet name="Cumplimiento%" sheetId="21" r:id="rId24"/>
    <sheet name="CumplimientoPonderado" sheetId="22" r:id="rId25"/>
    <sheet name="REMA" sheetId="23" r:id="rId26"/>
    <sheet name="REMB" sheetId="24" r:id="rId27"/>
    <sheet name="REMC" sheetId="25" r:id="rId28"/>
    <sheet name="REMP" sheetId="26" r:id="rId29"/>
    <sheet name="Poblacion2024" sheetId="27" r:id="rId30"/>
    <sheet name="Glosa" sheetId="29" r:id="rId31"/>
  </sheets>
  <definedNames>
    <definedName name="_xlnm._FilterDatabase" localSheetId="14" hidden="1">meta10a!$G$4:$G$15</definedName>
    <definedName name="_xlnm._FilterDatabase" localSheetId="15" hidden="1">meta10b!$G$6:$G$16</definedName>
    <definedName name="_xlnm._FilterDatabase" localSheetId="16" hidden="1">meta12!$G$4:$N$8</definedName>
    <definedName name="_xlnm._FilterDatabase" localSheetId="17" hidden="1">meta13!$G$4:$G$16</definedName>
    <definedName name="_xlnm._FilterDatabase" localSheetId="18" hidden="1">meta14!$G$4:$G$16</definedName>
    <definedName name="_xlnm._FilterDatabase" localSheetId="19" hidden="1">meta15!$G$4:$G$16</definedName>
    <definedName name="_xlnm._FilterDatabase" localSheetId="20" hidden="1">meta16!$G$4:$G$16</definedName>
    <definedName name="_xlnm._FilterDatabase" localSheetId="21" hidden="1">meta17!$G$4:$AA$16</definedName>
    <definedName name="_xlnm._FilterDatabase" localSheetId="22" hidden="1">meta18!$G$4:$P$16</definedName>
    <definedName name="_xlnm._FilterDatabase" localSheetId="5" hidden="1">meta3!$G$4:$Z$16</definedName>
    <definedName name="_xlnm._FilterDatabase" localSheetId="6" hidden="1">meta4!$G$4:$AL$16</definedName>
    <definedName name="_xlnm._FilterDatabase" localSheetId="7" hidden="1">meta5!$G$4:$G$16</definedName>
    <definedName name="_xlnm._FilterDatabase" localSheetId="8" hidden="1">meta6.1a!$G$4:$AA$16</definedName>
    <definedName name="_xlnm._FilterDatabase" localSheetId="9" hidden="1">meta6.1b!$G$4:$AA$16</definedName>
    <definedName name="_xlnm._FilterDatabase" localSheetId="10" hidden="1">meta6.2!$G$4:$AA$16</definedName>
    <definedName name="_xlnm._FilterDatabase" localSheetId="11" hidden="1">meta7!$G$4:$G$16</definedName>
    <definedName name="_xlnm._FilterDatabase" localSheetId="12" hidden="1">meta8!$G$4:$Z$16</definedName>
    <definedName name="_xlnm._FilterDatabase" localSheetId="13" hidden="1">meta9!$G$4:$G$16</definedName>
    <definedName name="_xlnm._FilterDatabase" localSheetId="25" hidden="1">REMA!$B$5:$C$13</definedName>
    <definedName name="_xlnm._FilterDatabase" localSheetId="26" hidden="1">REMB!$B$5:$C$13</definedName>
    <definedName name="_xlnm._FilterDatabase" localSheetId="27" hidden="1">REMC!$B$5:$C$13</definedName>
    <definedName name="_xlnm._FilterDatabase" localSheetId="28" hidden="1">REMP!$B$5:$C$12</definedName>
    <definedName name="_Toc473816742" localSheetId="1">indicadores!#REF!</definedName>
    <definedName name="_Toc473816743" localSheetId="1">indicadores!#REF!</definedName>
    <definedName name="_Toc473816744" localSheetId="1">indicadores!#REF!</definedName>
    <definedName name="_Toc473816745" localSheetId="1">indicadores!#REF!</definedName>
    <definedName name="_Toc473816746" localSheetId="1">indicadores!#REF!</definedName>
    <definedName name="_xlnm.Print_Area" localSheetId="30">Glosa!$A$1:$BE$19</definedName>
    <definedName name="OLE_LINK1" localSheetId="1">indicadores!#REF!</definedName>
    <definedName name="_xlnm.Print_Titles" localSheetId="25">REMA!$B:$C</definedName>
    <definedName name="_xlnm.Print_Titles" localSheetId="26">REMB!$B:$C</definedName>
    <definedName name="_xlnm.Print_Titles" localSheetId="27">REMC!$B:$C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4" i="28" l="1"/>
  <c r="K6" i="2" l="1"/>
  <c r="K6" i="3"/>
  <c r="AZ64" i="28" l="1"/>
  <c r="BA50" i="28" s="1"/>
  <c r="AV64" i="28"/>
  <c r="AW63" i="28" s="1"/>
  <c r="AR64" i="28"/>
  <c r="AS55" i="28" s="1"/>
  <c r="AN64" i="28"/>
  <c r="AO50" i="28" s="1"/>
  <c r="AI64" i="28"/>
  <c r="AJ60" i="28" s="1"/>
  <c r="AE64" i="28"/>
  <c r="AF60" i="28" s="1"/>
  <c r="Z64" i="28"/>
  <c r="AA62" i="28" s="1"/>
  <c r="V64" i="28"/>
  <c r="W48" i="28" s="1"/>
  <c r="AY58" i="28"/>
  <c r="AY59" i="28" s="1"/>
  <c r="AY60" i="28" s="1"/>
  <c r="AY61" i="28" s="1"/>
  <c r="AY62" i="28" s="1"/>
  <c r="AY63" i="28" s="1"/>
  <c r="AU58" i="28"/>
  <c r="AU59" i="28" s="1"/>
  <c r="AU60" i="28" s="1"/>
  <c r="AU61" i="28" s="1"/>
  <c r="AU62" i="28" s="1"/>
  <c r="AU63" i="28" s="1"/>
  <c r="AQ58" i="28"/>
  <c r="AQ59" i="28" s="1"/>
  <c r="AQ60" i="28" s="1"/>
  <c r="AQ61" i="28" s="1"/>
  <c r="AQ62" i="28" s="1"/>
  <c r="AQ63" i="28" s="1"/>
  <c r="AM58" i="28"/>
  <c r="AM59" i="28" s="1"/>
  <c r="AM60" i="28" s="1"/>
  <c r="AM61" i="28" s="1"/>
  <c r="AM62" i="28" s="1"/>
  <c r="AM63" i="28" s="1"/>
  <c r="AH58" i="28"/>
  <c r="AH59" i="28" s="1"/>
  <c r="AH60" i="28" s="1"/>
  <c r="AH61" i="28" s="1"/>
  <c r="AH62" i="28" s="1"/>
  <c r="AH63" i="28" s="1"/>
  <c r="AD58" i="28"/>
  <c r="AD59" i="28" s="1"/>
  <c r="AD60" i="28" s="1"/>
  <c r="AD61" i="28" s="1"/>
  <c r="AD62" i="28" s="1"/>
  <c r="AD63" i="28" s="1"/>
  <c r="Y58" i="28"/>
  <c r="Y59" i="28" s="1"/>
  <c r="Y60" i="28" s="1"/>
  <c r="Y61" i="28" s="1"/>
  <c r="Y62" i="28" s="1"/>
  <c r="Y63" i="28" s="1"/>
  <c r="U58" i="28"/>
  <c r="U59" i="28" s="1"/>
  <c r="U60" i="28" s="1"/>
  <c r="U61" i="28" s="1"/>
  <c r="U62" i="28" s="1"/>
  <c r="U63" i="28" s="1"/>
  <c r="O58" i="28"/>
  <c r="O59" i="28" s="1"/>
  <c r="O60" i="28" s="1"/>
  <c r="O61" i="28" s="1"/>
  <c r="O62" i="28" s="1"/>
  <c r="O63" i="28" s="1"/>
  <c r="AY53" i="28"/>
  <c r="AY54" i="28" s="1"/>
  <c r="AY55" i="28" s="1"/>
  <c r="AY56" i="28" s="1"/>
  <c r="AU53" i="28"/>
  <c r="AU54" i="28" s="1"/>
  <c r="AU55" i="28" s="1"/>
  <c r="AU56" i="28" s="1"/>
  <c r="AS53" i="28"/>
  <c r="AQ53" i="28"/>
  <c r="AQ54" i="28" s="1"/>
  <c r="AQ55" i="28" s="1"/>
  <c r="AQ56" i="28" s="1"/>
  <c r="AM53" i="28"/>
  <c r="AM54" i="28" s="1"/>
  <c r="AM55" i="28" s="1"/>
  <c r="AM56" i="28" s="1"/>
  <c r="AH53" i="28"/>
  <c r="AH54" i="28" s="1"/>
  <c r="AH55" i="28" s="1"/>
  <c r="AH56" i="28" s="1"/>
  <c r="AD53" i="28"/>
  <c r="AD54" i="28" s="1"/>
  <c r="AD55" i="28" s="1"/>
  <c r="AD56" i="28" s="1"/>
  <c r="Y53" i="28"/>
  <c r="Y54" i="28" s="1"/>
  <c r="Y55" i="28" s="1"/>
  <c r="Y56" i="28" s="1"/>
  <c r="U53" i="28"/>
  <c r="U54" i="28" s="1"/>
  <c r="U55" i="28" s="1"/>
  <c r="U56" i="28" s="1"/>
  <c r="O53" i="28"/>
  <c r="O54" i="28" s="1"/>
  <c r="O55" i="28" s="1"/>
  <c r="O56" i="28" s="1"/>
  <c r="AY48" i="28"/>
  <c r="AY49" i="28" s="1"/>
  <c r="AY50" i="28" s="1"/>
  <c r="AY51" i="28" s="1"/>
  <c r="AU48" i="28"/>
  <c r="AU49" i="28" s="1"/>
  <c r="AU50" i="28" s="1"/>
  <c r="AU51" i="28" s="1"/>
  <c r="AQ48" i="28"/>
  <c r="AQ49" i="28" s="1"/>
  <c r="AQ50" i="28" s="1"/>
  <c r="AQ51" i="28" s="1"/>
  <c r="AM48" i="28"/>
  <c r="AM49" i="28" s="1"/>
  <c r="AM50" i="28" s="1"/>
  <c r="AM51" i="28" s="1"/>
  <c r="AH48" i="28"/>
  <c r="AH49" i="28" s="1"/>
  <c r="AH50" i="28" s="1"/>
  <c r="AH51" i="28" s="1"/>
  <c r="AD48" i="28"/>
  <c r="AD49" i="28" s="1"/>
  <c r="AD50" i="28" s="1"/>
  <c r="AD51" i="28" s="1"/>
  <c r="Y48" i="28"/>
  <c r="Y49" i="28" s="1"/>
  <c r="Y50" i="28" s="1"/>
  <c r="Y51" i="28" s="1"/>
  <c r="U48" i="28"/>
  <c r="U49" i="28" s="1"/>
  <c r="U50" i="28" s="1"/>
  <c r="U51" i="28" s="1"/>
  <c r="O48" i="28"/>
  <c r="O49" i="28" s="1"/>
  <c r="O50" i="28" s="1"/>
  <c r="O51" i="28" s="1"/>
  <c r="BA47" i="28"/>
  <c r="AY46" i="28"/>
  <c r="AU46" i="28"/>
  <c r="AQ46" i="28"/>
  <c r="AM46" i="28"/>
  <c r="AH46" i="28"/>
  <c r="AD46" i="28"/>
  <c r="Y46" i="28"/>
  <c r="U46" i="28"/>
  <c r="O46" i="28"/>
  <c r="BA45" i="28"/>
  <c r="AW45" i="28"/>
  <c r="AS45" i="28"/>
  <c r="S1" i="22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9" i="3"/>
  <c r="H9" i="3"/>
  <c r="J9" i="3" s="1"/>
  <c r="L8" i="3"/>
  <c r="J8" i="3"/>
  <c r="M8" i="3" s="1"/>
  <c r="K2" i="3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J10" i="2"/>
  <c r="I10" i="2"/>
  <c r="H10" i="2"/>
  <c r="L8" i="2"/>
  <c r="J8" i="2"/>
  <c r="K2" i="2"/>
  <c r="BA48" i="28" l="1"/>
  <c r="BA51" i="28"/>
  <c r="AA57" i="28"/>
  <c r="BA46" i="28"/>
  <c r="AS47" i="28"/>
  <c r="AW47" i="28"/>
  <c r="W47" i="28"/>
  <c r="AA47" i="28"/>
  <c r="W50" i="28"/>
  <c r="W51" i="28"/>
  <c r="W58" i="28"/>
  <c r="AA52" i="28"/>
  <c r="W55" i="28"/>
  <c r="W46" i="28"/>
  <c r="AA48" i="28"/>
  <c r="BA52" i="28"/>
  <c r="AA55" i="28"/>
  <c r="W54" i="28"/>
  <c r="W56" i="28"/>
  <c r="AA51" i="28"/>
  <c r="AA54" i="28"/>
  <c r="AA56" i="28"/>
  <c r="AA58" i="28"/>
  <c r="AA46" i="28"/>
  <c r="W53" i="28"/>
  <c r="AJ56" i="28"/>
  <c r="AA59" i="28"/>
  <c r="AA49" i="28"/>
  <c r="AS56" i="28"/>
  <c r="AA60" i="28"/>
  <c r="W52" i="28"/>
  <c r="AW46" i="28"/>
  <c r="AA53" i="28"/>
  <c r="AW56" i="28"/>
  <c r="AA61" i="28"/>
  <c r="W49" i="28"/>
  <c r="AS46" i="28"/>
  <c r="W45" i="28"/>
  <c r="W57" i="28"/>
  <c r="AS52" i="28"/>
  <c r="AS49" i="28"/>
  <c r="AW49" i="28"/>
  <c r="BA49" i="28"/>
  <c r="AW59" i="28"/>
  <c r="AS50" i="28"/>
  <c r="AW50" i="28"/>
  <c r="AJ54" i="28"/>
  <c r="AS54" i="28"/>
  <c r="AS48" i="28"/>
  <c r="AW54" i="28"/>
  <c r="AS60" i="28"/>
  <c r="AS51" i="28"/>
  <c r="AJ53" i="28"/>
  <c r="AF45" i="28"/>
  <c r="AF46" i="28"/>
  <c r="AJ47" i="28"/>
  <c r="AF52" i="28"/>
  <c r="AW60" i="28"/>
  <c r="AJ50" i="28"/>
  <c r="AJ52" i="28"/>
  <c r="AO45" i="28"/>
  <c r="AJ46" i="28"/>
  <c r="AJ55" i="28"/>
  <c r="AJ57" i="28"/>
  <c r="AJ61" i="28"/>
  <c r="AO55" i="28"/>
  <c r="AW57" i="28"/>
  <c r="AW58" i="28"/>
  <c r="AW61" i="28"/>
  <c r="AW53" i="28"/>
  <c r="AW55" i="28"/>
  <c r="BA55" i="28"/>
  <c r="W59" i="28"/>
  <c r="AJ48" i="28"/>
  <c r="AJ45" i="28"/>
  <c r="AJ51" i="28"/>
  <c r="BA53" i="28"/>
  <c r="AW62" i="28"/>
  <c r="AF59" i="28"/>
  <c r="AF48" i="28"/>
  <c r="AJ58" i="28"/>
  <c r="AJ49" i="28"/>
  <c r="AW51" i="28"/>
  <c r="AJ59" i="28"/>
  <c r="AF47" i="28"/>
  <c r="AF49" i="28"/>
  <c r="AO60" i="28"/>
  <c r="AS62" i="28"/>
  <c r="AO52" i="28"/>
  <c r="AO54" i="28"/>
  <c r="AO47" i="28"/>
  <c r="AO49" i="28"/>
  <c r="AO57" i="28"/>
  <c r="AO46" i="28"/>
  <c r="AO48" i="28"/>
  <c r="AF51" i="28"/>
  <c r="AS57" i="28"/>
  <c r="AO58" i="28"/>
  <c r="BA60" i="28"/>
  <c r="BA62" i="28"/>
  <c r="AO59" i="28"/>
  <c r="AF63" i="28"/>
  <c r="AO51" i="28"/>
  <c r="BA54" i="28"/>
  <c r="AF56" i="28"/>
  <c r="BA57" i="28"/>
  <c r="AS58" i="28"/>
  <c r="AF61" i="28"/>
  <c r="AO63" i="28"/>
  <c r="AS59" i="28"/>
  <c r="AS63" i="28"/>
  <c r="AF50" i="28"/>
  <c r="AO56" i="28"/>
  <c r="AO61" i="28"/>
  <c r="BA59" i="28"/>
  <c r="AS61" i="28"/>
  <c r="BA63" i="28"/>
  <c r="AF55" i="28"/>
  <c r="BA58" i="28"/>
  <c r="AF53" i="28"/>
  <c r="AF54" i="28"/>
  <c r="BA56" i="28"/>
  <c r="BA61" i="28"/>
  <c r="AA50" i="28"/>
  <c r="AA45" i="28"/>
  <c r="M8" i="2"/>
  <c r="N8" i="3"/>
  <c r="F13" i="22" s="1"/>
  <c r="AF58" i="28"/>
  <c r="AF57" i="28"/>
  <c r="W62" i="28"/>
  <c r="AO62" i="28"/>
  <c r="AO53" i="28"/>
  <c r="AF62" i="28"/>
  <c r="W63" i="28"/>
  <c r="W60" i="28"/>
  <c r="AJ62" i="28"/>
  <c r="AA63" i="28"/>
  <c r="AW52" i="28"/>
  <c r="AW48" i="28"/>
  <c r="W61" i="28"/>
  <c r="AJ63" i="28"/>
  <c r="Q13" i="22" l="1"/>
  <c r="M10" i="22"/>
  <c r="K9" i="22"/>
  <c r="M8" i="22"/>
  <c r="K12" i="22"/>
  <c r="K11" i="22"/>
  <c r="M12" i="22"/>
  <c r="M11" i="22"/>
  <c r="K10" i="22"/>
  <c r="G12" i="22"/>
  <c r="M6" i="22"/>
  <c r="N13" i="22"/>
  <c r="L13" i="22"/>
  <c r="T9" i="22"/>
  <c r="W12" i="22"/>
  <c r="S8" i="22"/>
  <c r="W11" i="22"/>
  <c r="W13" i="22"/>
  <c r="W9" i="22"/>
  <c r="U12" i="22"/>
  <c r="S12" i="22"/>
  <c r="U6" i="22"/>
  <c r="T12" i="22"/>
  <c r="S11" i="22"/>
  <c r="W8" i="22"/>
  <c r="U10" i="22"/>
  <c r="W6" i="22"/>
  <c r="W10" i="22"/>
  <c r="U8" i="22"/>
  <c r="T11" i="22"/>
  <c r="U7" i="22"/>
  <c r="U9" i="22"/>
  <c r="W7" i="22"/>
  <c r="U11" i="22"/>
  <c r="S7" i="22"/>
  <c r="S10" i="22"/>
  <c r="S9" i="22"/>
  <c r="T10" i="22"/>
  <c r="N6" i="22"/>
  <c r="V6" i="22"/>
  <c r="H6" i="22"/>
  <c r="L6" i="22"/>
  <c r="N8" i="22"/>
  <c r="I9" i="22"/>
  <c r="I8" i="22"/>
  <c r="V8" i="22"/>
  <c r="N9" i="22"/>
  <c r="L8" i="22"/>
  <c r="H9" i="22"/>
  <c r="H8" i="22"/>
  <c r="V9" i="22"/>
  <c r="R11" i="22"/>
  <c r="L11" i="22"/>
  <c r="I7" i="22"/>
  <c r="H11" i="22"/>
  <c r="N7" i="22"/>
  <c r="N11" i="22"/>
  <c r="H7" i="22"/>
  <c r="V7" i="22"/>
  <c r="I11" i="22"/>
  <c r="R7" i="22"/>
  <c r="V11" i="22"/>
  <c r="V12" i="22"/>
  <c r="N12" i="22"/>
  <c r="R12" i="22"/>
  <c r="H12" i="22"/>
  <c r="L12" i="22"/>
  <c r="I12" i="22"/>
  <c r="H10" i="22"/>
  <c r="L10" i="22"/>
  <c r="I10" i="22"/>
  <c r="V13" i="22"/>
  <c r="V10" i="22"/>
  <c r="N10" i="22"/>
  <c r="J7" i="22"/>
  <c r="J10" i="22"/>
  <c r="AO64" i="28"/>
  <c r="AF64" i="28"/>
  <c r="AS64" i="28"/>
  <c r="AW64" i="28"/>
  <c r="AA64" i="28"/>
  <c r="BA64" i="28"/>
  <c r="W64" i="28"/>
  <c r="AJ64" i="28"/>
  <c r="I6" i="22"/>
  <c r="T8" i="22"/>
  <c r="T7" i="22"/>
  <c r="T6" i="22"/>
  <c r="M9" i="22"/>
  <c r="R8" i="22"/>
  <c r="K7" i="22"/>
  <c r="K6" i="22"/>
  <c r="G10" i="22"/>
  <c r="R9" i="22"/>
  <c r="R10" i="22"/>
  <c r="J12" i="22"/>
  <c r="L9" i="22"/>
  <c r="J11" i="22"/>
  <c r="L7" i="22"/>
  <c r="G11" i="22"/>
  <c r="G9" i="22"/>
  <c r="N8" i="2"/>
  <c r="E13" i="22" s="1"/>
  <c r="G8" i="22"/>
  <c r="M7" i="22"/>
  <c r="K8" i="22"/>
  <c r="U13" i="22" l="1"/>
  <c r="T13" i="22"/>
  <c r="G7" i="22"/>
  <c r="G6" i="22"/>
  <c r="M13" i="22"/>
  <c r="R6" i="22"/>
  <c r="O8" i="22"/>
  <c r="P8" i="22"/>
  <c r="P9" i="22"/>
  <c r="O9" i="22"/>
  <c r="R13" i="22"/>
  <c r="I13" i="22"/>
  <c r="J9" i="22"/>
  <c r="J8" i="22"/>
  <c r="G13" i="22"/>
  <c r="K13" i="22"/>
  <c r="P11" i="22" l="1"/>
  <c r="P7" i="22"/>
  <c r="H13" i="22"/>
  <c r="P10" i="22"/>
  <c r="O10" i="22"/>
  <c r="O6" i="22"/>
  <c r="P12" i="22"/>
  <c r="X9" i="22"/>
  <c r="X8" i="22"/>
  <c r="O12" i="22"/>
  <c r="J6" i="22"/>
  <c r="O7" i="22"/>
  <c r="P13" i="22" l="1"/>
  <c r="O13" i="22"/>
  <c r="X12" i="22"/>
  <c r="X10" i="22"/>
  <c r="P6" i="22"/>
  <c r="X7" i="22"/>
  <c r="O11" i="22"/>
  <c r="X11" i="22" s="1"/>
  <c r="J13" i="22" l="1"/>
  <c r="S6" i="22" l="1"/>
  <c r="X6" i="22" s="1"/>
  <c r="S13" i="22" l="1"/>
  <c r="X13" i="22" s="1"/>
</calcChain>
</file>

<file path=xl/sharedStrings.xml><?xml version="1.0" encoding="utf-8"?>
<sst xmlns="http://schemas.openxmlformats.org/spreadsheetml/2006/main" count="2461" uniqueCount="543">
  <si>
    <t>INDICE ACTIVIDAD ATENCION PRIMARIA DE SALUD (IAAPS)</t>
  </si>
  <si>
    <t>SERVICIO DE SALUD VIÑA DEL MAR-QUILLOTA</t>
  </si>
  <si>
    <t xml:space="preserve">SERVICIO DE SALUD VIÑA DEL MAR - QUILLOTA                                        </t>
  </si>
  <si>
    <t>META 2.1 Nº establecimientos funcionando de 8:00 am a 20:00 horas de lunes a viernes y sábados de 9 a 13 horas   Meta =100%</t>
  </si>
  <si>
    <t>NUMERADOR</t>
  </si>
  <si>
    <t>DENOMINADOR</t>
  </si>
  <si>
    <r>
      <rPr>
        <b/>
        <sz val="10"/>
        <rFont val="Arial"/>
        <family val="2"/>
      </rPr>
      <t>%  Cumplimiento</t>
    </r>
    <r>
      <rPr>
        <b/>
        <sz val="12"/>
        <rFont val="Arial"/>
        <family val="2"/>
      </rPr>
      <t xml:space="preserve">
 (A)</t>
    </r>
  </si>
  <si>
    <t>% Cumplimiento</t>
  </si>
  <si>
    <t>COMUNAS</t>
  </si>
  <si>
    <t>Establecimientos evaluados</t>
  </si>
  <si>
    <t>Establecimientos comprometidos</t>
  </si>
  <si>
    <t>Anual</t>
  </si>
  <si>
    <t>Para el Período
( 100% de la meta anual) (B)</t>
  </si>
  <si>
    <t>Del Indicador (A/B)*100</t>
  </si>
  <si>
    <t>Del Indicador Ponderado (4,17%)</t>
  </si>
  <si>
    <t>QUILPUE</t>
  </si>
  <si>
    <t>H. LIMACHE</t>
  </si>
  <si>
    <t>H.CABILDO</t>
  </si>
  <si>
    <t>H. PETORCA</t>
  </si>
  <si>
    <t>H. QUINTERO</t>
  </si>
  <si>
    <t>SERV.SALUD</t>
  </si>
  <si>
    <t>Concon</t>
  </si>
  <si>
    <t>Puchuncavi</t>
  </si>
  <si>
    <t>Quintero</t>
  </si>
  <si>
    <t>V. del Mar</t>
  </si>
  <si>
    <t>La Ligua</t>
  </si>
  <si>
    <t>Cabildo</t>
  </si>
  <si>
    <t>Papudo</t>
  </si>
  <si>
    <t>Petorca</t>
  </si>
  <si>
    <t>Zapallar</t>
  </si>
  <si>
    <t>Quillota</t>
  </si>
  <si>
    <t>Calera</t>
  </si>
  <si>
    <t>Hijuelas</t>
  </si>
  <si>
    <t>La Cruz</t>
  </si>
  <si>
    <t>Nogales</t>
  </si>
  <si>
    <t>Quilpue</t>
  </si>
  <si>
    <t>Olmue</t>
  </si>
  <si>
    <t>Valemana</t>
  </si>
  <si>
    <t xml:space="preserve">META 2.2  Nº de establecimientos con 100% de disponibilidad de  fármacos trazadores </t>
  </si>
  <si>
    <t xml:space="preserve">Disponibilidad de  fármacos trazadores </t>
  </si>
  <si>
    <t>Disponibilidad de  fármacos trazadores  comprometidos</t>
  </si>
  <si>
    <t>N° de consultas de morbilidad y controles realizadas por  médicos</t>
  </si>
  <si>
    <t>Población inscrita</t>
  </si>
  <si>
    <t>Para el Período
(60 % de la meta anual) (B)</t>
  </si>
  <si>
    <t>Del Indicador Ponderado (6,25%)</t>
  </si>
  <si>
    <t>( E /meses a
programar)</t>
  </si>
  <si>
    <t xml:space="preserve">mes de corte </t>
  </si>
  <si>
    <t>Meta dispuesta
por resolución</t>
  </si>
  <si>
    <t>(F/D) * 100</t>
  </si>
  <si>
    <t>(B/A)*100</t>
  </si>
  <si>
    <t>Denominador
general sin
porcentaje de
meta</t>
  </si>
  <si>
    <t>(D*A)</t>
  </si>
  <si>
    <t>Total del
numerador</t>
  </si>
  <si>
    <t>(G * numero de
mes corte)</t>
  </si>
  <si>
    <t>Suma del
numerador al mes
de corte</t>
  </si>
  <si>
    <t>(I / H) *100</t>
  </si>
  <si>
    <t>(H - I)</t>
  </si>
  <si>
    <t>META ANUAL</t>
  </si>
  <si>
    <t>CUMPLIMIENTO
META GLOBAL</t>
  </si>
  <si>
    <t>CUMPLIMIENTO
META GLOBAL A
ESCALA DEL
100%</t>
  </si>
  <si>
    <t>DENOMINADOR
NUMERICO
BRUTO</t>
  </si>
  <si>
    <t>META
NUMERICA
ANUAL</t>
  </si>
  <si>
    <t>REALIZADO
NUMERICO
GLOBAL</t>
  </si>
  <si>
    <t>META
NUMERICA
MENSUAL</t>
  </si>
  <si>
    <t>META
NUMERICA AL
CORTE ACTUAL</t>
  </si>
  <si>
    <t>REALIZADO AL
CORTE ACTUAL</t>
  </si>
  <si>
    <t>PORCENTAJE
CUMPLIMIENTO
AL CORTE</t>
  </si>
  <si>
    <t>BRECHA AL
CORTE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</si>
  <si>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</si>
  <si>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</si>
  <si>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</si>
  <si>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</si>
  <si>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</si>
  <si>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</si>
  <si>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</si>
  <si>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</si>
  <si>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</si>
  <si>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</si>
  <si>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</si>
  <si>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Nro.  Control  y  Consulta Médica generadas en APS menos N° SIC  de  Control</t>
  </si>
  <si>
    <t>N° total de consultas  y controles por médico en APS</t>
  </si>
  <si>
    <t>Para el Período
(100 % de la meta anual) (B)</t>
  </si>
  <si>
    <t>Del Indicador Ponderado (5,21%)</t>
  </si>
  <si>
    <r>
      <rPr>
        <b/>
        <sz val="10"/>
        <rFont val="Arial"/>
        <family val="2"/>
      </rPr>
      <t>Tasa  Cumplimiento</t>
    </r>
    <r>
      <rPr>
        <b/>
        <sz val="12"/>
        <rFont val="Arial"/>
        <family val="2"/>
      </rPr>
      <t xml:space="preserve">
 (A)</t>
    </r>
  </si>
  <si>
    <t>Nº de visitas domiciliarias integrales realizadas</t>
  </si>
  <si>
    <t>Nº de familias (pobl.inscrita / 3,3 )</t>
  </si>
  <si>
    <t>ex+in+-eg</t>
  </si>
  <si>
    <t>r</t>
  </si>
  <si>
    <t>COBERTURA EXAMEN DE MEDICINA PREVENTIVA (EMP),  HOMBRES-mujeresDE 20 A 64 AÑOS año 2023</t>
  </si>
  <si>
    <t>Total de la población de hombres y mujeres de  20 a 64 años inscrita - Población bajo control en PSCV</t>
  </si>
  <si>
    <t>Población de 20 a 64 años inscrita</t>
  </si>
  <si>
    <t>Nº de adultos de 65 y más años, con examen de medicina preventiva</t>
  </si>
  <si>
    <t>Nº de adultos de 65 y más años inscritos</t>
  </si>
  <si>
    <t>COD_EST</t>
  </si>
  <si>
    <t>NOM__ESTAB</t>
  </si>
  <si>
    <t>C. Quilpué</t>
  </si>
  <si>
    <t>C. El Belloto</t>
  </si>
  <si>
    <t>Cesfam Alcalde Iván Manríquez</t>
  </si>
  <si>
    <t>Cesfam. Aviador  Acevedo</t>
  </si>
  <si>
    <t>Cesfam. Pompeya</t>
  </si>
  <si>
    <t>PSR. Colliguay</t>
  </si>
  <si>
    <t>El Retiro</t>
  </si>
  <si>
    <t>Niños(as) 12 a 23 meses con evaluación del Desarrollo Psicomotor</t>
  </si>
  <si>
    <t>Nº total de Niños y Niñas entre 12 a 23 meses bajo control</t>
  </si>
  <si>
    <t>Población Inscrita 
10-19 Años</t>
  </si>
  <si>
    <t>Consultas de morbilidad odontológica realizadas en población de 0 a 19 años</t>
  </si>
  <si>
    <t>Población inscrita de 0 a 19 años</t>
  </si>
  <si>
    <t>at</t>
  </si>
  <si>
    <t>bh</t>
  </si>
  <si>
    <t>Según Prevalencia</t>
  </si>
  <si>
    <t>Personas  con trastornos mentales y condicionantes  de salud    mental bajo control  de  0  y  más años</t>
  </si>
  <si>
    <t>Personas con trastornos mentales y condicionantes salud  mental  de  0  y más  años  esperados según prevalencia (22%)</t>
  </si>
  <si>
    <t xml:space="preserve">Ingresos </t>
  </si>
  <si>
    <t>Egresos</t>
  </si>
  <si>
    <t>Meta Año 2018</t>
  </si>
  <si>
    <t>Meta Año 2019</t>
  </si>
  <si>
    <t>Incremento 
Anual- periodo
  2019-2018</t>
  </si>
  <si>
    <t>Incremento periodo 15%</t>
  </si>
  <si>
    <t>Meta Período 2019</t>
  </si>
  <si>
    <t>DEIS-MINSAL</t>
  </si>
  <si>
    <t>Población en control de 5 y más años con trastorno mental</t>
  </si>
  <si>
    <t>Ingreso de población de 5 y más años con trastorno mental</t>
  </si>
  <si>
    <t>Egresode población de 5 y más años con trastorno mental</t>
  </si>
  <si>
    <t>Con Con</t>
  </si>
  <si>
    <t>N° de personas inscritas de los grupos objetivos vacunados con antiinfluenza</t>
  </si>
  <si>
    <t>Total de población inscrita de los grupos objetivos</t>
  </si>
  <si>
    <t>Total de mujeres embarazadas ingresadas a control</t>
  </si>
  <si>
    <t xml:space="preserve">Adolescentes de 15 a19 años inscritos que usan métodos regulación fertilidad </t>
  </si>
  <si>
    <t>Total adolescentes de 15 a19 años inscritos</t>
  </si>
  <si>
    <t>Diabéticos de 15 y más años esperados según prevalencia</t>
  </si>
  <si>
    <t>N° de personas de 15 y más años con  hipertensión arterial bajo control</t>
  </si>
  <si>
    <t>Hipertensos de 15 y más años,esperados según prevalencia</t>
  </si>
  <si>
    <t xml:space="preserve">N º de niños y niñas menores de 3 años con registro 
ceod= 0 </t>
  </si>
  <si>
    <t xml:space="preserve"> N° de niñas y niños menores de 3 años inscritos</t>
  </si>
  <si>
    <t>N° de niños y niñas menores de   6   años   con   estado nutricional  normal</t>
  </si>
  <si>
    <t xml:space="preserve"> N°  de  niñas y niños menores de 6 años inscritos</t>
  </si>
  <si>
    <t>CUMPLIMIENTO DEL INDICADOR</t>
  </si>
  <si>
    <t>Total Cumpli
miento en actividades</t>
  </si>
  <si>
    <t>META 1.0</t>
  </si>
  <si>
    <t>META 2.1</t>
  </si>
  <si>
    <t>META 2.2</t>
  </si>
  <si>
    <t>META 3</t>
  </si>
  <si>
    <t>META 4</t>
  </si>
  <si>
    <t>META 5</t>
  </si>
  <si>
    <t>META 6.1</t>
  </si>
  <si>
    <t>META 6.2</t>
  </si>
  <si>
    <t>META 7</t>
  </si>
  <si>
    <t>META 8</t>
  </si>
  <si>
    <t>META 9</t>
  </si>
  <si>
    <t>META 10A</t>
  </si>
  <si>
    <t>META 10B</t>
  </si>
  <si>
    <t>META 12</t>
  </si>
  <si>
    <t>META 13</t>
  </si>
  <si>
    <t>META 14</t>
  </si>
  <si>
    <t>META 15</t>
  </si>
  <si>
    <t>META 16</t>
  </si>
  <si>
    <t>META 17</t>
  </si>
  <si>
    <t>META 18</t>
  </si>
  <si>
    <t>Estableci
mientos funcionando Horario continuado</t>
  </si>
  <si>
    <t xml:space="preserve">Establecimientos con 100% disponibilidad fármacos trazadores </t>
  </si>
  <si>
    <t>Tasa de consultas de morbilidad</t>
  </si>
  <si>
    <t>Porcentaje de consultas y controles resueltos</t>
  </si>
  <si>
    <t>Tasa de Visita domiciliaria Integral</t>
  </si>
  <si>
    <t>Cobertura Examen Medicina Preventiva personas
  20-64 años</t>
  </si>
  <si>
    <t>Cobertura Examen Medicina Preventiva personas  65+años</t>
  </si>
  <si>
    <t>Cobertura evaluación desarrollo psicomotor en  niños/as de 12 a 23 meses</t>
  </si>
  <si>
    <t>Cobertura Control Salud Integral a adolescentes de 10-14años</t>
  </si>
  <si>
    <t>Población de 7 a menos de  20  años  con alta odontológica total.</t>
  </si>
  <si>
    <t xml:space="preserve">Cobertura Atención  trastornos mentales personas de 5 y más años </t>
  </si>
  <si>
    <t>Cobertura de vacunación antiinfluenza</t>
  </si>
  <si>
    <t>Ingreso a control Embarazo antes de las 14 semanas</t>
  </si>
  <si>
    <t>Porcentaje  adolescentes inscritos de 15 a 19 años bajo control de regulación fertilidad</t>
  </si>
  <si>
    <t>Cobertura efectiva de Tratamiento en personas con Diabetes Mellitus 2</t>
  </si>
  <si>
    <t xml:space="preserve"> Cobertura efectiva de Tratamiento en personas, con Hipertensión Arterial </t>
  </si>
  <si>
    <t xml:space="preserve">Niñas y niños menores de 3 años libre de caries </t>
  </si>
  <si>
    <t>: Proporción de niñas y niños menores de 6 años con estado nutricional normal</t>
  </si>
  <si>
    <t>INDICADOR</t>
  </si>
  <si>
    <t>Establecimientos funcionando Horario continuado</t>
  </si>
  <si>
    <t>Cobertura Examen Medicina Preventiva hombres y mujeres
  20-64 años</t>
  </si>
  <si>
    <t>Cobertura Examen Medicina Preventiva hombres y mujeres 65+años</t>
  </si>
  <si>
    <t>Cobertura evaluación desarrollo psicomotor en  niños y niñas de 12 a 23 meses</t>
  </si>
  <si>
    <t>Proporción  de población de 7 a menos de  20  años  con alta odontológica total.</t>
  </si>
  <si>
    <t xml:space="preserve">Cobertura de Atención Integral de trastornos mentales en personas de 5 y más años </t>
  </si>
  <si>
    <t>Cobertura de vacunación anti influenza</t>
  </si>
  <si>
    <r>
      <t>EFAM
 65+AÑOS
REM02(</t>
    </r>
    <r>
      <rPr>
        <b/>
        <sz val="12"/>
        <rFont val="Calibri"/>
        <family val="2"/>
      </rPr>
      <t>Y21+ Z21+ AA21+ AB21+ AC21+ AD21+ AE21+ AF21)</t>
    </r>
  </si>
  <si>
    <t>INGRESOS EMBARAZADAS 
MENOR 14 SEMANAS  REM05 (C13)</t>
  </si>
  <si>
    <t>TOTAL INGRESOS EMBARAZADAS  REM05 (C11)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</si>
  <si>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</si>
  <si>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</si>
  <si>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</si>
  <si>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</si>
  <si>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</si>
  <si>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</si>
  <si>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</si>
  <si>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</si>
  <si>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</si>
  <si>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</si>
  <si>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</si>
  <si>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</si>
  <si>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</si>
  <si>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</si>
  <si>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</t>
  </si>
  <si>
    <t>TOTAL</t>
  </si>
  <si>
    <t>REM 04 CONSULTAS MEDICO APS  (B12)</t>
  </si>
  <si>
    <r>
      <t xml:space="preserve">REM07 SECCIÓN A.1: ATRIBUTOS DE LAS ATENCIONES DE ESPECIALIDAD
</t>
    </r>
    <r>
      <rPr>
        <b/>
        <sz val="12"/>
        <rFont val="Calibri"/>
        <family val="2"/>
      </rPr>
      <t xml:space="preserve"> (Z129+ Z130+ Z131+ AA129+ AAZ130+ AA131)</t>
    </r>
  </si>
  <si>
    <r>
      <t xml:space="preserve">REM 08 CONSULTAS MEDICO  URGENCIA REALIZADAS ESTABLECIMIENTOS  NO SAPU
</t>
    </r>
    <r>
      <rPr>
        <b/>
        <sz val="12"/>
        <rFont val="Calibri"/>
        <family val="2"/>
      </rPr>
      <t>SECCIÓN A.4: ATENCIONES DE URGENCIA REALIZADAS EN ESTABLECIMIENTOS  ATENCIÓN PRIMARIA NO SAPU (B40)</t>
    </r>
  </si>
  <si>
    <t>REM 023  CONSULTAS Y CONTROLES  MEDICO  EN SALAS IRA, ERA Y MIXTA
 (B62+B67)</t>
  </si>
  <si>
    <t>REM 032  ACTIVIDADES DE SALUD PRIORIZADAS, CONTEXTO DE EMERGENCIA SANITARIA
Celda B31+C137+C148</t>
  </si>
  <si>
    <t>TOTAL CONSULTAS Y CONTROLES MEDICOS</t>
  </si>
  <si>
    <t>ACTIVIDADES REM 
PARA INDICADORES IAAPS  A MARZO 2016</t>
  </si>
  <si>
    <t>INDICADOR 9: Consultas de morbilidad odontológica en población de 0 a 19 años rem09 (G12 a AB12)</t>
  </si>
  <si>
    <t>INDICADOR 17: Proporción de niñas y niños menores de 3 años libre de caries en población inscrita
 REM09( G48+ H48+ I48+ J48+ K48+ L48)</t>
  </si>
  <si>
    <r>
      <t xml:space="preserve">TOTAL Controles de atención Integral a personas con factores de riesgo, condicionantes de salud mental y trastornos mentales
</t>
    </r>
    <r>
      <rPr>
        <sz val="9"/>
        <rFont val="Calibri"/>
        <family val="2"/>
        <scheme val="minor"/>
      </rPr>
      <t>Rem6 Sección A.1 Celdas (C23+ C24) +Sección A.2  Celdas (E33)+Rem19a Sección A.3 Celdas (C110+ C112)+Rem26 Sección A Celdas (C30+ C31+ C32)+Rem32 Sección E.1 Celdas (B106+ B107+ B108)+Sección E.2 Celdas (C124+ C136)+ RemPa4 Sección A Celdas (B24)</t>
    </r>
  </si>
  <si>
    <t>Rem26 Sección A Celdas (C30+ C31) +(C38+ D38+ E38)</t>
  </si>
  <si>
    <t>Rem32 Sección F.1 Celdas (B130+ B131+ B132)+Sección F.2 Celdas (C147+ C158)</t>
  </si>
  <si>
    <t xml:space="preserve"> Rem  4 Sección A Celdas (B24)</t>
  </si>
  <si>
    <t xml:space="preserve">Hipertensos 15+años en control
</t>
  </si>
  <si>
    <t xml:space="preserve">Diabeticos 15+años en control
</t>
  </si>
  <si>
    <t>Población embarazadas 20-54 años en control</t>
  </si>
  <si>
    <t>Nombre Comuna</t>
  </si>
  <si>
    <t>Realizado año 2019</t>
  </si>
  <si>
    <t>Meta N° 3</t>
  </si>
  <si>
    <t>Meta N° 5</t>
  </si>
  <si>
    <t>Meta N° 6.2</t>
  </si>
  <si>
    <t>Meta N° 8</t>
  </si>
  <si>
    <t>Meta N° 9</t>
  </si>
  <si>
    <t>Meta N° 10</t>
  </si>
  <si>
    <t>Meta N° 14</t>
  </si>
  <si>
    <t>Meta N° 15 Diabetes</t>
  </si>
  <si>
    <t>Meta N° 16 Hipertensión</t>
  </si>
  <si>
    <t>Meta N° 17</t>
  </si>
  <si>
    <t>Meta N° 18</t>
  </si>
  <si>
    <t>Denominador: 
Poblacion
 Inscrita
 Validada</t>
  </si>
  <si>
    <t>Denominador: 
Poblacion
 Inscrita 
Validada / 3,3</t>
  </si>
  <si>
    <t>Población embarazada 20 a 54 años en control</t>
  </si>
  <si>
    <t>Denominador 6.2: 
Total de la población
 de hombres y mujeres
 de 65 y más años
 inscrita</t>
  </si>
  <si>
    <t>Denominador: 
Población adolescente de 10 a 14 años inscrita en el establecimiento de salud</t>
  </si>
  <si>
    <t>Denominador:
Total adolescentes
 de 15 a 19 años 
inscritos</t>
  </si>
  <si>
    <t>Total adolescentes
 de 10 a 19 años 
inscritos</t>
  </si>
  <si>
    <t>Población inscrita de 
0 a menos de 20 años</t>
  </si>
  <si>
    <t xml:space="preserve">Denominador:
Población estimada según Prevalencia
(Población inscrita validada FONASA  x 22%)
</t>
  </si>
  <si>
    <t>Población Inscrita
 Validada FONASA 
de 15-24 años</t>
  </si>
  <si>
    <t>Población Inscrita
 Validada FONASA 
de 25-44 años</t>
  </si>
  <si>
    <t>Población Inscrita
 Validada FONASA 
de 45-64 años</t>
  </si>
  <si>
    <t>Población Inscrita
 Validada FONASA
 de 65 y más años</t>
  </si>
  <si>
    <t xml:space="preserve">Denominador:
Población estimada según Prevalencia
(Población Inscrita Validada FONASA ( 1.8% entre 15 y 24 años, 6.3% entre 25 a 44 años, 18.3% entre 45 y 64 años y 30.6% para 65 años y más))
</t>
  </si>
  <si>
    <t>Denominador:
Población estimada según Prevalencia (Población Inscrita Validada FONASA (0.7%)  15 -24 años, (10.6%)  25 a 44 años, (45,1%)  45 a 64 años y  (73,3%) 65 y más años.</t>
  </si>
  <si>
    <t>Denominador:
N° de niñas y
 niños menores
 de 3 años inscritos</t>
  </si>
  <si>
    <t xml:space="preserve"> Población Inscrita Validada FONASA  menor de 6 años
</t>
  </si>
  <si>
    <r>
      <t>1.</t>
    </r>
    <r>
      <rPr>
        <b/>
        <sz val="7"/>
        <rFont val="Times New Roman"/>
        <family val="1"/>
      </rPr>
      <t xml:space="preserve">     </t>
    </r>
    <r>
      <rPr>
        <b/>
        <sz val="14"/>
        <rFont val="Calibri"/>
        <family val="2"/>
      </rPr>
      <t>Indicadores  de estrategia de redes integradas de Servicios de Salud (RISS)</t>
    </r>
  </si>
  <si>
    <t>Nº</t>
  </si>
  <si>
    <t>Indicador</t>
  </si>
  <si>
    <t>Fórmula</t>
  </si>
  <si>
    <t xml:space="preserve">Meta </t>
  </si>
  <si>
    <t>Importancia relativa %</t>
  </si>
  <si>
    <t>se evalua</t>
  </si>
  <si>
    <t xml:space="preserve">Ámbito RISS Modelo Asistencial:  Porcentaje de Centros de salud autoevaluados mediante Instrumento para la evaluación y certificación de desarrollo en el Modelo de Atención Integral de Salud Familiar y Comunitario (MAIS) vigente </t>
  </si>
  <si>
    <t>N° de Centros de Salud de la comuna autoevaluados mediante instrumento para la evaluación y certificación de desarrollo en el Modelo de Atención Integral de Salud Familiar y Comunitario (MAIS) vigente / Nº de establecimientos de salud de la comuna comprometidos</t>
  </si>
  <si>
    <t>Cumplir con el 100% de autoevaluación vigente en los centros comprometidos</t>
  </si>
  <si>
    <t>3 Y 4 C</t>
  </si>
  <si>
    <t>Ámbito RISS Organización y Gestión: Continuidad de la Atención</t>
  </si>
  <si>
    <t>(Nº establecimientos funcionando de 8:00 am a 20:00 horas de lunes a viernes y sábados de 9 a 13 horas  / Nº total de establecimientos visitados)*100</t>
  </si>
  <si>
    <t>(N° de Fármacos trazadores  disponibles/ N° total de fármacos trazadores) * 100</t>
  </si>
  <si>
    <t>Subtotal Indicadores Estrategia Redes Integradas de Servicios de Salud</t>
  </si>
  <si>
    <r>
      <t>2.</t>
    </r>
    <r>
      <rPr>
        <b/>
        <sz val="7"/>
        <rFont val="Calibri"/>
        <family val="2"/>
      </rPr>
      <t xml:space="preserve">     </t>
    </r>
    <r>
      <rPr>
        <b/>
        <sz val="14"/>
        <rFont val="Calibri"/>
        <family val="2"/>
      </rPr>
      <t xml:space="preserve">Indicadores de Producción </t>
    </r>
  </si>
  <si>
    <t>Meta</t>
  </si>
  <si>
    <t>Tasa de consultas de morbilidad  y de controles médicos, por habitante año</t>
  </si>
  <si>
    <t xml:space="preserve">N° de consultas de morbilidad y  controles realizadas por médicos/ Población inscrita.
</t>
  </si>
  <si>
    <t xml:space="preserve">Porcentaje de consultas y controles resueltos en APS (sin derivación nivel secundario).
</t>
  </si>
  <si>
    <t xml:space="preserve"> ((N°  de  control  y  consulta médica realizada en APS - N° SIC  de  Control  y  Consulta Médica generadas en APS)/  N° total de controles y consultas médicas  realizadas  en APS)*100     
</t>
  </si>
  <si>
    <t>Nº de visitas domiciliarias integrales realizadas / Nº de familias (población inscrita /3,3 )</t>
  </si>
  <si>
    <t>(N° de Examen de Medicina Preventiva realizados a hombres  y mujeres de 20 a 64 años  / Total de la población de hombres y mujeres de  20 a 64 años inscrita - Población bajo control en programa Cardiovascular-Población embarazadas 20-54 años en control))*100</t>
  </si>
  <si>
    <t>(N° de Examen de Medicina Preventiva realizados a hombres y mujeres de 65 y más años  / Total de la población de hombres y mujeres de 65 y más años inscrita)*100</t>
  </si>
  <si>
    <t>Cobertura de evaluación  del desarrollo psicomotor en niños y niñas de 12 a 23  meses bajo control</t>
  </si>
  <si>
    <t>(Niños y niñas de 12 a 23 meses con evaluación  del  desarrollo psicomotor / N° total de niños y niñas entre 12 a 23 meses bajo control )*100</t>
  </si>
  <si>
    <t xml:space="preserve">Cobertura de control de salud integral a adolescentes de 10 a 19 años. </t>
  </si>
  <si>
    <t>(Nº de controles de salud integral realizados a adolescentes de 10 a 19 años/ Población adolescente de 10 a 19 años inscrita en el establecimiento de salud)*100</t>
  </si>
  <si>
    <t xml:space="preserve">Porcentaje de consultas de morbilidad odontológica en población de 0 a 19 años
</t>
  </si>
  <si>
    <t>(N° consultas de morbilidad odontológicas en población de 0 a 19 años / Población inscrita validada de 0 a 19 años) * 100</t>
  </si>
  <si>
    <t>Cobertura y tasa de controles de atención Integral a personas con trastornos mentale,factores de riesgo y condicionantes de la salud mental</t>
  </si>
  <si>
    <r>
      <rPr>
        <b/>
        <sz val="10"/>
        <rFont val="Calibri"/>
        <family val="2"/>
        <scheme val="minor"/>
      </rPr>
      <t>Cobertura (10.1)</t>
    </r>
    <r>
      <rPr>
        <sz val="10"/>
        <rFont val="Calibri"/>
        <family val="2"/>
        <scheme val="minor"/>
      </rPr>
      <t xml:space="preserve"> (Nº de personas con trastornos mentales y condicionantes de la salud mental bajo control de 0 y más años/Número de personas con trastornos mentales y condicionantes de la salud mental de 0 ymás años esperados según prevalencia) * 100</t>
    </r>
  </si>
  <si>
    <r>
      <rPr>
        <b/>
        <sz val="10"/>
        <rFont val="Calibri"/>
        <family val="2"/>
        <scheme val="minor"/>
      </rPr>
      <t>Tasa (10.2)</t>
    </r>
    <r>
      <rPr>
        <sz val="10"/>
        <rFont val="Calibri"/>
        <family val="2"/>
        <scheme val="minor"/>
      </rPr>
      <t xml:space="preserve">   N° de controles de Salud Mental realizados en personas de 0 y más años/ N° de personas bajo control en el programa de salud mental de 0 y más años.</t>
    </r>
  </si>
  <si>
    <t>Cumplimiento de garantías explicitas en salud cuyas acciones son de ejecución en Atención Primaria.</t>
  </si>
  <si>
    <t>Nº de casos GES atendidos en APS con garantía cumplida / Nº total de casos GES atendidos en APS)*100</t>
  </si>
  <si>
    <t>Indicador crítico, se evalúa por separado</t>
  </si>
  <si>
    <t>Cobertura de vacunación anti influenza en población objetivo definida para el año en curso</t>
  </si>
  <si>
    <t>(N° de personas inscritas de los grupos objetivos vacunados con antiinfluenza /Total de población inscrita de los grupos objetivos) *100</t>
  </si>
  <si>
    <t>2 Y 4 C</t>
  </si>
  <si>
    <t>Ingreso precoz de mujeres a control de embarazo</t>
  </si>
  <si>
    <t>(N° de mujeres embarazadas ingresadas antes de las 14 semanas a control / Total de mujeres embarazadas ingresadas a control)*100</t>
  </si>
  <si>
    <t xml:space="preserve">Porcentaje  de adolescentes inscritos de 15 a 19 años bajo control de regulación de fertilidad.  
</t>
  </si>
  <si>
    <t>(N° de adolescentes de 15 a19 años inscritos que usan métodos de regulación de la fertilidad / Total adolescentes de 15 a19 años inscritos)*100</t>
  </si>
  <si>
    <t>Cobertura efectiva de Tratamiento en personas con Diabetes Mellitus 2, de 15 y más años</t>
  </si>
  <si>
    <t>(N° de personas de 15 y más años con Diabetes Mellitus 2 bajo control / N° de personas con Diabetes Mellitus 2 de 15 y más años, esperados según prevalencia) * 100</t>
  </si>
  <si>
    <t>Cobertura efectiva de Tratamiento en personas de 15 y más años, con Hipertensión Arterial</t>
  </si>
  <si>
    <t>(N° de personas de 15 y más años con  hipertensión arterial bajo control / N° de personas con hipertensión arterial de 15 y más años, esperados según prevalencia) * 100</t>
  </si>
  <si>
    <t>Subtotal Indicadores de Cobertura Efectiva</t>
  </si>
  <si>
    <r>
      <t>4.</t>
    </r>
    <r>
      <rPr>
        <b/>
        <sz val="7"/>
        <rFont val="Calibri"/>
        <family val="2"/>
      </rPr>
      <t xml:space="preserve">     </t>
    </r>
    <r>
      <rPr>
        <b/>
        <sz val="14"/>
        <rFont val="Calibri"/>
        <family val="2"/>
      </rPr>
      <t>Indicadores de Impacto</t>
    </r>
  </si>
  <si>
    <t>N°</t>
  </si>
  <si>
    <t xml:space="preserve">Proporción de niñas y niños menores de 3 años libre de caries en población inscrita. </t>
  </si>
  <si>
    <t>N º de niños y niñas menores de 3 años con registro ceod= 0 / N° de niñas y niños menores de 3 años inscritos)*100</t>
  </si>
  <si>
    <t>PRIMER  CORTE</t>
  </si>
  <si>
    <t>segundo corte</t>
  </si>
  <si>
    <t>3 corte</t>
  </si>
  <si>
    <t>4  CORTE</t>
  </si>
  <si>
    <t xml:space="preserve">Proporción de niñas y niños menores de 6 años con estado nutricional normal. 
</t>
  </si>
  <si>
    <t xml:space="preserve">(N° de niños y niñas menores de   6   años   con   estado nutricional  normal  /  N°  de  niñas y niños menores de 6 años inscritos)*100 
</t>
  </si>
  <si>
    <t>C1</t>
  </si>
  <si>
    <t>TODOS</t>
  </si>
  <si>
    <t>CABIDO QUINTERO</t>
  </si>
  <si>
    <t>C2</t>
  </si>
  <si>
    <t>C3</t>
  </si>
  <si>
    <t>Subtotal Indicadores de Impacto</t>
  </si>
  <si>
    <t>Total (excluyendo indicadores críticos)</t>
  </si>
  <si>
    <t xml:space="preserve">Cumplimiento Progresivo: </t>
  </si>
  <si>
    <t xml:space="preserve"> Las Metas de cumplimiento progresivo, que corresponden a los Indicadores N°: 1, 3, 5, 6, 7, 8, 9, 10, 12 y 17; para éstas se espera que en cada corte se logren los siguientes porcentajes: </t>
  </si>
  <si>
    <t xml:space="preserve">Corte a julio 50 % de cumplimiento </t>
  </si>
  <si>
    <t>Corte a septiembre 70 % de cumplimiento</t>
  </si>
  <si>
    <t>Corte a diciembre 100 % de cumplimiento</t>
  </si>
  <si>
    <t>Componentes según REM de Índice de Actividad de la Atención Primaria (IAAPS) 2022 (1° Corte Enero a Abril)</t>
  </si>
  <si>
    <t>INDICE DE ACTIVIDAD DE LA ATENCION PRIMARIA (IAAPS) 2022</t>
  </si>
  <si>
    <t>INDICADOR 3: Tasa de consultas de morbilidad  y de controles médicos, por habitante año</t>
  </si>
  <si>
    <t>INDICADOR 4: Porcentaje de consultas y controles resueltos en APS (Sin derivación a nivel secundario)</t>
  </si>
  <si>
    <t>INDICADOR 5: Tasa de Visita Domiciliaria Integral</t>
  </si>
  <si>
    <t>INDICADOR 6.1: Cobertura Examen de Medicina Preventiva en hombres y mujeres de 20 a 64 años</t>
  </si>
  <si>
    <t>Indicador 6.2: Cobertura de Examen de Medicina Preventiva del Adulto de 65  años y más</t>
  </si>
  <si>
    <t>INDICADOR 7: Cobertura de Evaluación del Desarrollo Psicomotor de niños(as) de 12 a 23 meses bajo control</t>
  </si>
  <si>
    <t>INDICADOR 8: Cobertura de control de salud integral a adolescentes de 10 a 14 años.</t>
  </si>
  <si>
    <t>INDICADOR 9: Porcentaje de consultas de morbilidad odontológica en población de 0 a 19 años</t>
  </si>
  <si>
    <t>INDICADOR 10.1: Cobertura de atención Integral a personas con factores de riesgo, condicionantes de salud mental y trastornos mentales.</t>
  </si>
  <si>
    <t>INDICADOR 10.2: Tasa de controles de atención Integral a personas con factores de riesgo, condicionantes de salud mental y trastornos mentales</t>
  </si>
  <si>
    <t>INDICADOR 12: Cobertura de vacunación anti influenza en población objetivo definida para el año en curso</t>
  </si>
  <si>
    <t>INDICADOR 13: Ingreso precoz de mujeres a control de embarazo</t>
  </si>
  <si>
    <t>INDICADOR 14: Cobertura de método anticonceptivos en adolescentes de 15 a 19 años inscritos que usan métodos de regulación de la fertilidad</t>
  </si>
  <si>
    <t>INDICADOR 15: Cobertura efectiva de Tratamiento en personas con Diabetes Mellitus 2, de 15 y más años</t>
  </si>
  <si>
    <t>INDICADOR 16: Cobertura efectiva de Tratamiento en personas de 15 y más años, con Hipertensión Arterial</t>
  </si>
  <si>
    <t>INDICADOR 17: Proporción de niñas y niños menores de 3 años libre de caries en población inscrita</t>
  </si>
  <si>
    <t>INDICADOR 18: Proporción de niñas y niños menores de 6 años con estado nutricional normal</t>
  </si>
  <si>
    <t>INDICADOR (Tasa)</t>
  </si>
  <si>
    <t>INDICADOR (%)</t>
  </si>
  <si>
    <t>DENOMINADOR
(D-(A+B-C))</t>
  </si>
  <si>
    <t>NUMERADOR
(I+J-K)</t>
  </si>
  <si>
    <t xml:space="preserve">N° de control y consultas médicas resalizadas en APS- N° SIC de control y consultas médicas generadas en APS </t>
  </si>
  <si>
    <t>N° total de consultas  y controles por médico</t>
  </si>
  <si>
    <t xml:space="preserve">Nº visitas domiciliarias integrales realizadas </t>
  </si>
  <si>
    <t xml:space="preserve"> Nº de familias (población inscrita / 3,3)</t>
  </si>
  <si>
    <t xml:space="preserve">Nº Examen de Medicina Preventiva (EMP) realizado en población de hombres y mujeres de 20 a 64 años </t>
  </si>
  <si>
    <t>Población de hombres y mujeres de 20 a 64 años inscrita, menos población de hombres y mujeres de 20 a 64 años bajo control en Programa Salud Cardiovascular)</t>
  </si>
  <si>
    <t>Poblacion de 20 a 64 años bajo control en programa de salud cardiovascular</t>
  </si>
  <si>
    <t>Ingresos de población al PSCV de 20 y 64 años</t>
  </si>
  <si>
    <t>Egresos de población al PSCV de 20 y 64 años</t>
  </si>
  <si>
    <t xml:space="preserve">N° de adultos de 65 y más años con Examen de Medicina Preventiva </t>
  </si>
  <si>
    <t>Población inscrita de 65 años</t>
  </si>
  <si>
    <t xml:space="preserve">Nº de Niños(as) de 12 a 23 meses con Evaluación de Desarrollo Psicomotor </t>
  </si>
  <si>
    <t>Nº de Niños(as) 12 a 23  meses bajo control)</t>
  </si>
  <si>
    <t>Nº de controles de salud integral realizados a adolescentes de 10 a 19 años</t>
  </si>
  <si>
    <t>Población adolescente de 10 a 19 años inscrita en el establecimiento de salud)*100</t>
  </si>
  <si>
    <t xml:space="preserve">Nº de atenciones de morbiolidad en población de 0 años a 19 años </t>
  </si>
  <si>
    <t>Población inscrita de 0 a menor de 20 años</t>
  </si>
  <si>
    <t>Nº de personas con factores de riesgo, condicionantes de salud mental y trastornos mentales bajo control de 0 y más años</t>
  </si>
  <si>
    <t>Población en control con factores de riesgo, condicionantes de salud mental y trastornos mentales de 0 y más años</t>
  </si>
  <si>
    <t>Ingreso de población con factores de riesgo, condicionantes de salud mental y trastornos mentales a bajo control</t>
  </si>
  <si>
    <t>Egreso de población con con factores de riesgo, condicionantes de salud mental y trastornos mentales de bajo control</t>
  </si>
  <si>
    <t>Nº de personas esperadas según prevalencia de trastornos mentales</t>
  </si>
  <si>
    <t>N° de controles de salud mental totales realizados a personas de  0 y más años</t>
  </si>
  <si>
    <t>N° de personas bajo control en el programa de salud mental de 0 y más años</t>
  </si>
  <si>
    <t>N° de personas inscritas de los grupos objetivos vacunados con anti influenza</t>
  </si>
  <si>
    <t>Total de población inscrita de los grupos objetivos) *100</t>
  </si>
  <si>
    <t xml:space="preserve">N° de mujeres embarazadas ingresadas antes de las 14 semanas a control </t>
  </si>
  <si>
    <t xml:space="preserve">N° de adolescentes bajo control de 15 a 19 años inscritos que usan métodos de regulación de la fertilidad </t>
  </si>
  <si>
    <t>Nº de personas con Diabetes Mellitus 2 de 15 a 79 años con Hb A1c bajo 7% +  Nº de personas con Diabetes Mellitus 2 de 80 y más con Hb A1c bajo 8% según último control vigente</t>
  </si>
  <si>
    <t>Total de personas con diabetes de 15 y más años esperados según prevalencia</t>
  </si>
  <si>
    <t>Nº de personas hipertensas de 15 a 79 años con PA&lt; 140/90 mm Hg +  Nº de personas hipertensas de 80 y más con PA &lt;150/90 mm Hg según último control vigente</t>
  </si>
  <si>
    <t>Total de personas de 15 años y más, hipertensas esperadas según prevalencia)*100</t>
  </si>
  <si>
    <t xml:space="preserve">N º de niños y niñas menores de 3 años con registro ceod= 0 </t>
  </si>
  <si>
    <t>N° de niñas y niños menores de 3 años inscritos</t>
  </si>
  <si>
    <t>N º de niños y niñas menores de 6 años con estado nutricional normal</t>
  </si>
  <si>
    <t>N° de niñas y niños menores de 6 años inscritos</t>
  </si>
  <si>
    <t>DESAGREGACIÓN TERRITORIAL SEGÚN FICHA DE INDICADORES: SERVICIO DE SALUD Y COMUNA</t>
  </si>
  <si>
    <t>RESULTADO</t>
  </si>
  <si>
    <t xml:space="preserve">BD REM 2023 
 remA1 
Sección A 
Celdas (C12+ C14+ C16+ C18+ C20+ C22+ C24+ C26+ C28+ C30+ C32) 
(más)  Sección B Celda (C37) 
(más)  Sección C  Celda (C45+ C49+ C52+ C55+ C58+ C64)  
(más)  remA4 Sección A Celda (B12) 
(más)  remA06 Sección A.1 Celda (C13) 
(más)  remA7 Sección A.1 CeldaS (Z129+Z130+Z131+AA129+AA130+AA131) 
(más)  remA8 Sección A.4 Celda (B40) 
(más)  remA23 Sección D Celda (C62) (más)Sección E Celda (C67)
(más)  remA32 Sección BCelda( B31)+ BCelda(C137+C148)
</t>
  </si>
  <si>
    <r>
      <rPr>
        <sz val="11"/>
        <color indexed="10"/>
        <rFont val="Calibri"/>
        <family val="2"/>
        <scheme val="minor"/>
      </rPr>
      <t>POBLACIÓN INSCRITA FONASA</t>
    </r>
    <r>
      <rPr>
        <sz val="11"/>
        <color indexed="63"/>
        <rFont val="Calibri"/>
        <family val="2"/>
        <scheme val="minor"/>
      </rPr>
      <t xml:space="preserve"> </t>
    </r>
  </si>
  <si>
    <t xml:space="preserve">BD REM 2023 
 remA1 
Sección A 
Celdas (C12+ C14+ C16+ C18+ C20+ C22+ C24+ C26+ C28+ C30+ C32) 
(más)  Sección B Celda (C37) 
(más)  Sección C  Celda (C45+ C49+ C52+ C55+ C58+ C64)  
(más)  remA4 Sección A Celda (B12) 
(más)  remA06 Sección A.1 Celda (C13) 
(más)  remA7 Sección A.1 CeldaS (Z129+Z130+Z131+AA129+AA130+AA131) 
(más)  remA8 Sección A.4 Celda (B40) 
(más)  remA23 Sección D Celda (C62) (más)Sección E Celda (C67)
(más)  remA32 Sección BCelda( B31)+ BCelda(C137+C148)
(MENOS)
 REMA7Seccion ACeldas (AE136+AF136) – (AE96 + AF96 + AE106 + AF106 + AE107 + AF107 +AE120 + AF120 +AE121 + AF121 +AE122 + AF122 +AE123 + AF123+AE124 + AF124+AE129 + AF129+AE130 + AF130+AE131 + AF131)
</t>
  </si>
  <si>
    <t xml:space="preserve">BD REM 2023 
 REMA26 
Sección ACeldas (C10 A  C35) 
(más)Sección B celda (C40 a E41)  
(más)  REMA33 Sección A.2 Celda (B46) 
</t>
  </si>
  <si>
    <t xml:space="preserve">POBLACIÓN INSCRITA FONASA </t>
  </si>
  <si>
    <t xml:space="preserve">BD REM  2023 
 REMA2 
Sección B. 
Celda (G21+ H21+ I21+ J21+ K21+ L21+ M21+ N21+ O21+ P21+ Q21+ R21+ S21+ T21+ U21+ V21+ W21+ X21)  
</t>
  </si>
  <si>
    <t xml:space="preserve">Población  Inscrita validada de 20 a 64 años (FONASA)                   
(menos)  BD REM (Dic 2022) Table remPp4 Sección A
Celdas (H12+ I12+ J12+ K12+ L12+ M12+ N12+ O12+ P12+ Q12+ R12+S12+ T12+ U12+ V12+ W12+ X12+ Y12) 
(más)BD REM (Dic 2022) Table remPp1Sección BCeldas (B39+B40+B41+B42+B43+B44+B45) 
(más)BD REM 2023Table remPa5  Sección H 
Celdas (H111+ I111+ J111+ K111+ L111+ M111+ N111+ O111+ P111+ Q111+ R111+S111+ T111+ U111+ V111+ W111+ X111+ Y111)  
(menos) BD REM 2023 Table remPa5 Sección I 
Celdas (H124+ I124+ J124+ K124+ L124+ M124+ N124+ O124+ P124+ Q124+ R124+S124+ T124+ U124+ V124+ W124+ X124+ Y124)
</t>
  </si>
  <si>
    <t xml:space="preserve">BD REM (Dic 2021) 
 remP4 
Sección A
Celdas (H12+ I12+ J12+ K12+ L12+ M12+ N12+ O12+ P12+ Q12+ R12+S12+ T12+ U12+ V12+ W12+ X12+ Y12) 
</t>
  </si>
  <si>
    <t xml:space="preserve">BD REM 2023 
 REMA5  
Sección H
Celdas (H110+ I110+ J110+ K110+ L110+ M110+ N110+ O110+ P110+ Q110+ R110+S110+ T110+ U110+ V110+ W110+ X110+ Y110)  
</t>
  </si>
  <si>
    <t xml:space="preserve">BD REM 2023 
 REMA5 
Sección I 
Celdas (H120+ I120+ J120+ K120+ L120+ M120+ N120+ O120+ P120+ Q120+ R120+S120+ T120+ U120+ V120+ W120+ X120+ Y120)
</t>
  </si>
  <si>
    <t>BD REM (Dic 2021) 
remP1
Sección B
Celdas (B39+B40+B41+B42+B43+B44+B45) 
(Dic2021)</t>
  </si>
  <si>
    <t>Población Inscrita validada de 20 a 64 años (FONASA)</t>
  </si>
  <si>
    <t xml:space="preserve">BD REM 2023 
 REMA2 
Sección B
Celda (G21 a X21) 
</t>
  </si>
  <si>
    <t>Población inscrita de 65 y más años validada (FONASA)</t>
  </si>
  <si>
    <t xml:space="preserve">BD REM 2023 
 REMA2 
Sección B
Celda (J20 a M23) 
</t>
  </si>
  <si>
    <t xml:space="preserve">BD REM (Vigente al corte) 
 remP2 
Sección A 
Celdas (V11+ W11+ X11+ Y11)
</t>
  </si>
  <si>
    <t xml:space="preserve">BD REM 2023
 REMA1 
Sección D 
Celda (C75+H75)
(más)
 REMA32
Seccion J
Celdas (B189 a E190)
</t>
  </si>
  <si>
    <t xml:space="preserve"> Población inscrita validada  de 10 a 14 años
(FONASA)</t>
  </si>
  <si>
    <t xml:space="preserve">BD REM 2023
 REMA9
Sección A 
Celda (G12+ H12+ I12+ J12+ K12+ L12+ M12+ N12+ O12+ P12+ Q12+ R12+ S12+ T12+ U12+ V12+ W12+ X12+ Y12+ Z12+ AA12+ AB12)
</t>
  </si>
  <si>
    <t>Población Inscrita validada de 0 a menor de 20 años
(FONASA)</t>
  </si>
  <si>
    <t xml:space="preserve">BD REM (Dic 2022) 
 remP6 Sección A Celdas (C13) 
(más)BD REM 2023  REMA5  Sección N Celdas (C183)
(menos)BD REM 2023  REMA5 Sección O Celdas (C231+AN231+AO231+AP231)
</t>
  </si>
  <si>
    <t xml:space="preserve">BD REM (Dic 2022) 
 remP6 
Sección A 
Celdas (C13) 
</t>
  </si>
  <si>
    <t xml:space="preserve">BD REM 2023 
 REMA5  
Sección N 
Celdas (C183)
</t>
  </si>
  <si>
    <t xml:space="preserve">BD REM 2023 
 REMA5
Sección O 
Celdas  (C231+AN231+AO231+AP231)
</t>
  </si>
  <si>
    <t xml:space="preserve">Población estimada según Prevalencia
(Población inscrita validada FONASA x 22%)
</t>
  </si>
  <si>
    <t xml:space="preserve">BD REM 2023
 REMA6 Sección A.1 Celdas (C23+ C24) 
(más)Sección A.2 Celdas (E33)
(más)BD REM 2023  REMA19aSección A.3 Celdas (C90+ C92)
(más)BD REM 2023  REMA26Sección ACeldas (C30+ C31)
(más)BD REM 2023  REMA32 Sección F.1Celdas (B130+ B131+ B132)
(más)Sección F.2Celdas (C147+ C158)
(más)BD REM 2023  REMA4 Sección ACeldas (B24)
</t>
  </si>
  <si>
    <t>No Aplica</t>
  </si>
  <si>
    <t xml:space="preserve">BD REM 2023 
 REMA5 
Sección A 
Celda (C13) 
</t>
  </si>
  <si>
    <t xml:space="preserve">BD REM 2023
 REMA5
Sección A
Celda (C11)
</t>
  </si>
  <si>
    <t xml:space="preserve">BD REM P1
Celda (E11 a E23)
</t>
  </si>
  <si>
    <t>Población 15 a 19 años inscrita validada
(FONASA)</t>
  </si>
  <si>
    <r>
      <t>FONASA</t>
    </r>
    <r>
      <rPr>
        <sz val="11"/>
        <color indexed="63"/>
        <rFont val="Calibri"/>
        <family val="2"/>
        <scheme val="minor"/>
      </rPr>
      <t xml:space="preserve">
</t>
    </r>
  </si>
  <si>
    <t xml:space="preserve">No Aplica </t>
  </si>
  <si>
    <t xml:space="preserve">FONASA
</t>
  </si>
  <si>
    <t xml:space="preserve">
 REMA9
Sección C
Celdas (G48+ H48+ I48+ J48+ K48+ L48)
</t>
  </si>
  <si>
    <t>Población Inscrita validada menor de 3 años
(FONASA)</t>
  </si>
  <si>
    <r>
      <t>IAAPS MUNICIPAL :</t>
    </r>
    <r>
      <rPr>
        <b/>
        <u/>
        <sz val="11"/>
        <color indexed="10"/>
        <rFont val="Trebuchet MS"/>
        <family val="2"/>
      </rPr>
      <t/>
    </r>
  </si>
  <si>
    <t>Incluir</t>
  </si>
  <si>
    <t>Establecimientos de Dependencia Municipal: CESFAM, CSU, CGU, CGR, CSR, PSR, CECOSF (todas las metas)</t>
  </si>
  <si>
    <t>Excluir</t>
  </si>
  <si>
    <t>Establecimientos de Dependencia Municipal: SAPU, SAR, COSAM,CRS (todas las metas)</t>
  </si>
  <si>
    <t>Establecimientos de Dependencia de Servicios y ONG</t>
  </si>
  <si>
    <t>Sept</t>
  </si>
  <si>
    <t>Población embarazadas 20-54 años en control REMP1 SECCION D F64:M64</t>
  </si>
  <si>
    <t>ESTADO NUTRICIONAL NORMAL PARA NIÑOS MENOR DE 6 AÑOS REM P2S SECCION D:34</t>
  </si>
  <si>
    <t>https://www.fonasa.cl/sites/fonasa/minisitio/tablero-eaps</t>
  </si>
  <si>
    <t>Nº de personas de 5 y más años salud mental bajo control  Remp + ingreso -egreso</t>
  </si>
  <si>
    <t xml:space="preserve">formula </t>
  </si>
  <si>
    <t>N° de personas de 15 y más años con Diabetes Mellitus 2 bajo control   REM P4: C17</t>
  </si>
  <si>
    <t>NUMERADOR REALIZADO
NUMERICO
GLOBAL</t>
  </si>
  <si>
    <t>Establecimiento</t>
  </si>
  <si>
    <t>Centro de Salud Familiar Quilpué</t>
  </si>
  <si>
    <t>Centro de Salud Familiar El Belloto</t>
  </si>
  <si>
    <t>Centro de Salud Familiar Alcalde Iván Manríquez</t>
  </si>
  <si>
    <t>Centro de Salud Familiar Aviador Acevedo</t>
  </si>
  <si>
    <t>Centro de Salud Familiar Pompeya</t>
  </si>
  <si>
    <t>Posta de Salud Rural Colliguay</t>
  </si>
  <si>
    <t>Centro Comunitario de Salud Familiar El Retiro</t>
  </si>
  <si>
    <t>Mujeres embarazadas ingresadas antes de 14 semanas a control</t>
  </si>
  <si>
    <t>N°  de controles   de Salud  Mental realizados de 0 y más años</t>
  </si>
  <si>
    <t xml:space="preserve"> Controles   Salud Integral realizados  a adolescentes 
 10-19años</t>
  </si>
  <si>
    <r>
      <t xml:space="preserve">REM01 CONTROLES MEDICO APS ,A,B,C
</t>
    </r>
    <r>
      <rPr>
        <b/>
        <sz val="12"/>
        <rFont val="Calibri"/>
        <family val="2"/>
      </rPr>
      <t>(C12+ C14+ C16+ C18+ C20+ C22+ C24+ C26+C28+ C30+ C32+C37+C45+ C49+ C52+ C55+ C58+ C64)</t>
    </r>
  </si>
  <si>
    <t>DESARROLLO PSICOMOTOR PRIMERA EVALUACIÓN
 12-23 MS.
 Rem03 ( J21 a M24)</t>
  </si>
  <si>
    <t>Visitas
 domicilio
 integrales
  REM26 (C10 a C35)+(C40a E41)+REM A33 (B44)</t>
  </si>
  <si>
    <r>
      <t xml:space="preserve">Controles de Salud Adolescente 10-19 años 
</t>
    </r>
    <r>
      <rPr>
        <b/>
        <sz val="10"/>
        <rFont val="Calibri"/>
        <family val="2"/>
      </rPr>
      <t xml:space="preserve"> REM 01 SECCIÓN D: CONTROL DE SALUD INTEGRAL DE ADOLESCENTES (C74+F74) +
 REM 32 SECCIÓN J: ATENCIÓN REMOTA ADOLESCENTE (B189+B190+E189+E190)</t>
    </r>
  </si>
  <si>
    <t>INGRESOS AL PROGRAMA DE SALUD  MENTAL EN APS /ESPECIALIDAD (REMA05) SECCION N C186</t>
  </si>
  <si>
    <t>EGRESOS DEL PROGRAMA DE SALUD  MENTAL POR ALTAS CLÍNICAS EN APS /ESPECIALIDAD 
(A05)  (C234 + AN234 + AO234 + AP234)</t>
  </si>
  <si>
    <t>Rem6 Sección A.1 Celdas (C22+ C23) +Sección A.2  Celdas (E32)</t>
  </si>
  <si>
    <t>Rem19a Sección A.3 Celdas (C97+ C99)</t>
  </si>
  <si>
    <t>En control MARZO  2024</t>
  </si>
  <si>
    <t>En control a JUNIO 2024</t>
  </si>
  <si>
    <t>En control a SEPTIEMBRE 2024</t>
  </si>
  <si>
    <t>En control a DICIEMBRE 2024</t>
  </si>
  <si>
    <t>INDICE ACTIVIDAD ATENCION PRIMARIA DE SALUD (IAAPS)   -   POBLACION PERCAPITA AÑO 2024</t>
  </si>
  <si>
    <t xml:space="preserve">&gt;= 90,7% </t>
  </si>
  <si>
    <t xml:space="preserve">N° de consultas de morbilidad y controles realizadas por  médicos </t>
  </si>
  <si>
    <t>Logrado</t>
  </si>
  <si>
    <t>Nombre</t>
  </si>
  <si>
    <t>META 6.1A</t>
  </si>
  <si>
    <t>META 6.1B</t>
  </si>
  <si>
    <t>Cobertura Examen Medicina Preventiva MUJERES
  20-64 años</t>
  </si>
  <si>
    <t>Cobertura Examen Medicina Preventiva HOMBRE
  20-64 años</t>
  </si>
  <si>
    <t>Para el Período
( % de la meta anual) (B)</t>
  </si>
  <si>
    <t>Modificar  Mes  a Mes</t>
  </si>
  <si>
    <t xml:space="preserve">N° de Examen de Medicina Preventiva realizados a mujeres de 20 a 64 años </t>
  </si>
  <si>
    <t xml:space="preserve">N° de Examen de Medicina Preventiva realizados a hombres  de 20 a 64 años </t>
  </si>
  <si>
    <t>6,1a</t>
  </si>
  <si>
    <t>6,1b</t>
  </si>
  <si>
    <t>Cobertura Examen de Medicina Preventiva realizado  mujeres de 20 años y más.</t>
  </si>
  <si>
    <t>Cobertura Examen de Medicina Preventiva realizado a hombres de 20 años y más.</t>
  </si>
  <si>
    <t xml:space="preserve">META 13: Ingreso precoz de mujeres a control de embarazo    </t>
  </si>
  <si>
    <t>META 12: Cobertura de vacunación anti influenza en población objetivo definida para el año en curso</t>
  </si>
  <si>
    <t xml:space="preserve">META 10: Cobertura  de atención Integral a personas con trastornos mentales, factores de riesgo y condicionantes de la salud  mental.  </t>
  </si>
  <si>
    <t xml:space="preserve">META 9:META 9:  Consulta de morbilidad odontológica en población de 0 a menos de 20 años.     </t>
  </si>
  <si>
    <t xml:space="preserve">META 8: Cobertura Control Salud Integral a adolescentes de 10-19 años    </t>
  </si>
  <si>
    <t xml:space="preserve">META 7: Cobertura evaluación desarrollo psicomotor en  niños y niñas de 12 a 23 meses en control   </t>
  </si>
  <si>
    <t xml:space="preserve">META 6B: COBERTURA EXAMEN DE MEDICINA PREVENTIVA REALIZADOS A HOMBRES Y MUJERES  DE  65 y MAS AÑOS.                     </t>
  </si>
  <si>
    <t xml:space="preserve">Pob Reg Fecundidad REMP1 Adolescentes 15a19  REMP01: E24 </t>
  </si>
  <si>
    <t xml:space="preserve"> </t>
  </si>
  <si>
    <t>Hipert. Arterial (Existencia) 15+años en control
REM P4-05 celda E20</t>
  </si>
  <si>
    <t>Diabeticos 15+años en control
REM P4-05: Celda E28</t>
  </si>
  <si>
    <t>En Control Smental P06 celda D13</t>
  </si>
  <si>
    <t>Población infantil
 12-23 ms. En control P02-Celda W10:Z10</t>
  </si>
  <si>
    <t>Población embarazadas 20-56 años en control REMP01-12 Celda G64:M64</t>
  </si>
  <si>
    <t>ESTADO NUTRICIONAL NORMAL PARA NIÑOS MENOR DE 6 AÑOS REMP02-Celda D34</t>
  </si>
  <si>
    <t>Denominador 6.1: 
Total de la población de hombres  de  20 a 64 años inscrita</t>
  </si>
  <si>
    <t>Denominador 6.1: 
Total de la población de hombres  de  20 a 64 años  bajo control en programa Cardiovascular</t>
  </si>
  <si>
    <t>Denominador 6.1: 
Total de la población de hombres de  20 a 64 años inscrita- en control pscv</t>
  </si>
  <si>
    <t>Denominador 6.1: 
Total de la población de mujeres de  20 a 64 años inscrita</t>
  </si>
  <si>
    <t>Denominador 6.1: 
Total de la población de  mujeres de  20 a 64 años  bajo control en programa Cardiovascular</t>
  </si>
  <si>
    <t>Denominador 6.1: 
Total de la población de  mujeres de  20 a 64 años inscrita- en control pscv-Embarazadas</t>
  </si>
  <si>
    <t>Meta N° 6.1 A</t>
  </si>
  <si>
    <t>Meta N° 6.1 B</t>
  </si>
  <si>
    <t>Poblacion (Mujer) de 20 a 64 años bajo control en programa de salud cardiovascular P04-05 celda J11:AA11</t>
  </si>
  <si>
    <t>Poblacion (Hombres) de 20 a 64 años bajo control en programa de salud cardiovascular P04-05 celda J11:AA11</t>
  </si>
  <si>
    <t>Población embarazadas 20-54 años en control REMP01-12 Celda G64:M64</t>
  </si>
  <si>
    <t>AQ9-AR9-AS9</t>
  </si>
  <si>
    <t>Se espera
aproximar la
fijación a
22%</t>
  </si>
  <si>
    <t>Corte a Mayo 30 % de cumplimiento</t>
  </si>
  <si>
    <t>Para el Período
(% de la meta anual) (B)</t>
  </si>
  <si>
    <t>DIFERENCIA</t>
  </si>
  <si>
    <t>Del Indicador Ponderado (5,49%)</t>
  </si>
  <si>
    <t xml:space="preserve">META 14: Porcentaje  adolescentes inscritos 15a19 años bajo control regulación fertilidad.  
  Meta = 25%  Peso Relativo= 6%.          </t>
  </si>
  <si>
    <t>META 15:  Cobertura Diabetes Mellitus 2 personas de 15 y más años   (Meta=57%)  Ponderación 6%
(Población según Prevalencia= (Población Inscrita ( 1.8% entre 15 y 24 años, 6.3% entre 25a44 años, 18.3% entre 45y64 años y 30.6% para 65años y más))</t>
  </si>
  <si>
    <t xml:space="preserve">META 16: Cobertura Hipertensión Arterial personas de 15 años y más.  (Meta 60%)  Ponderación 6%
Población estimada según Prevalencia (Población Inscrita Validada FONASA (0.7%)  15 -24 años, (10.6%)  25 a 44 años, (45,1%)  45 a 64 años y  (73,3%) 65 y más </t>
  </si>
  <si>
    <t>META 17: Proporción de niñas y niños menores de 3 años libre de caries en población inscrita.   
  Meta = 60%  Peso Relativo= 5%</t>
  </si>
  <si>
    <t>META 18: Proporción de niñas y niños menores de 6 años con estado nutricional normal.     Meta = 60%  Peso Relativo= 4%</t>
  </si>
  <si>
    <t>META 3: Tasa de consultas de morbilidad  y de controles médicos, por habitante año
  Meta &gt;= 1.2        Peso Relativo= 6%</t>
  </si>
  <si>
    <t>META 4  :   Porcentaje consultas y controles resueltos en APS (sin derivación nivel secundario).         Meta &gt;= 90%              Peso Relativo= 5%</t>
  </si>
  <si>
    <t>META 5: Tasa de Visita domiciliaria Integral.( Meta = Tasa = 0,22) Ponderación  5%</t>
  </si>
  <si>
    <t xml:space="preserve">META 6.1.A:Cobertura Examen de Medicina Preventiva en  mujeres de 20 a 64 años 
  META = 25% Ponderación = 3%
</t>
  </si>
  <si>
    <t>META 6.1.B:Cobertura Examen de Medicina Preventiva en hombres  de 20 a 64 años
   META = 30% Ponderación = 4%</t>
  </si>
  <si>
    <t xml:space="preserve">Cumplimiento Global local </t>
  </si>
  <si>
    <t>Cumplimiento Global SSVQ</t>
  </si>
  <si>
    <t>MARZO</t>
  </si>
  <si>
    <t>JUNIO</t>
  </si>
  <si>
    <t>%</t>
  </si>
  <si>
    <t>Poblacion (Mujer) de 20 a 64 años bajo control en programa de salud cardiovascular P04-05 celda K11:AA11</t>
  </si>
  <si>
    <t xml:space="preserve">Poblacion (Hombres) de 20 a 64 años bajo control en programa de salud cardiovascular P04-05 celda J11:AA11 </t>
  </si>
  <si>
    <t>Pob Reg Fecundidad REMP1 Adolescentes 15a19 F23</t>
  </si>
  <si>
    <t>REM 07 INTERCONSULTAS SIN 
GINECOLOGIA -OBSTETRICIA
(AE136+AF136)-(AE(120+121+129+130+131)  +  AF(120+121+122+129+130+131) )</t>
  </si>
  <si>
    <t>REM06 CONTROLES MEDICO S.MENTAL APS (C12)</t>
  </si>
  <si>
    <r>
      <t>EMP +MUJERES
20-64 AÑOS</t>
    </r>
    <r>
      <rPr>
        <b/>
        <sz val="12"/>
        <rFont val="Calibri"/>
        <family val="2"/>
      </rPr>
      <t xml:space="preserve">
REM02(H21+ J21+ L21+  N21+ P21+  R21+  T21+  V21+ X21)</t>
    </r>
    <r>
      <rPr>
        <b/>
        <sz val="14"/>
        <rFont val="Calibri"/>
        <family val="2"/>
      </rPr>
      <t xml:space="preserve">
</t>
    </r>
  </si>
  <si>
    <r>
      <t>EMP HOMBRES 
20-64 AÑOS</t>
    </r>
    <r>
      <rPr>
        <b/>
        <sz val="12"/>
        <rFont val="Calibri"/>
        <family val="2"/>
      </rPr>
      <t xml:space="preserve">
REM02(G21+ I21+ K21+ M21+ O21+  Q21+ S21+ U21+W21)</t>
    </r>
    <r>
      <rPr>
        <b/>
        <sz val="14"/>
        <rFont val="Calibri"/>
        <family val="2"/>
      </rPr>
      <t xml:space="preserve">
</t>
    </r>
  </si>
  <si>
    <t>ESTADO NUTRICIONAL NORMAL PARA NIÑOS MENOR DE 6 AÑOS REM P2S SECCION D:34 + A1 G:H 69</t>
  </si>
  <si>
    <t>DIFERENCIA  EN  MES MAYO POMPEYA</t>
  </si>
  <si>
    <t>EGRESOS PCV Mujeres
REM05 20-64 (I127+K127+M127+O127+Q127+S127+U127+W127+Y127)</t>
  </si>
  <si>
    <t>EGRESOS PCV Hombres
REM05 20-64 (H127+J127+L127+N127+P127+R127+T127+V127+X127)</t>
  </si>
  <si>
    <t>INGRESOS PCV Mujeres
REM05 20-64 (I114+K114+M114+O114+Q114+S114+U114+W114+Y114)</t>
  </si>
  <si>
    <t>INGRESOS PCV Hombres
REM05 20-64 (H114+J114+L114+N114+P114+R114+T114+V114+X114)</t>
  </si>
  <si>
    <t xml:space="preserve">META 10.2:  Tasa de controles  de atención Integral a personas con trastornos mentales, factores de riesgo y condicionantes de la salud mental. 
   META Nacional=  5       Ponderación 1.2% </t>
  </si>
  <si>
    <t>Personas  con trastornos mentales y condicionantes  de salud    mental bajo control  de  0  y  más años  Nº de personas de 5 y más años salud mental bajo control  Remp06  + ingreso (REMA05)  C183  -egreso  (A05)  (C231 + AN231 + AO231 + AP231)</t>
  </si>
  <si>
    <t>SEPT</t>
  </si>
  <si>
    <t>N° de personas de 15 y más años con Diabetes Mellitus 2 bajo control   REM P4: C18</t>
  </si>
  <si>
    <t>sept</t>
  </si>
  <si>
    <t>Del Indicador Ponderado (6,85%)</t>
  </si>
  <si>
    <t>Para el Período
 % de la meta anual) (B)</t>
  </si>
  <si>
    <t>Del Indicador Ponderado (1,64%)</t>
  </si>
  <si>
    <t>Del Indicador Ponderado (8,22%)</t>
  </si>
  <si>
    <t>Del Indicador Ponderado (6,41%)</t>
  </si>
  <si>
    <t>Del Indicador Ponderado (3,13%)</t>
  </si>
  <si>
    <t xml:space="preserve">Del Indicador Ponderado </t>
  </si>
  <si>
    <t>ENERO -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</si>
</sst>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164" formatCode="_-* #,##0\ _€_-;\-* #,##0\ _€_-;_-* &quot;-&quot;\ _€_-;_-@_-"/>
    <numFmt numFmtId="165" formatCode="0.0%"/>
    <numFmt numFmtId="166" formatCode="0.000"/>
    <numFmt numFmtId="167" formatCode="0.0000"/>
    <numFmt numFmtId="168" formatCode="0.0"/>
    <numFmt numFmtId="169" formatCode="_-[$€]\ * #,##0.00_-;\-[$€]\ * #,##0.00_-;_-[$€]\ * &quot;-&quot;??_-;_-@_-"/>
  </numFmts>
  <fonts count="1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indexed="58"/>
      <name val="Calibri"/>
      <family val="2"/>
    </font>
    <font>
      <b/>
      <sz val="22"/>
      <color rgb="FF002060"/>
      <name val="Calibri"/>
      <family val="2"/>
    </font>
    <font>
      <sz val="22"/>
      <color indexed="12"/>
      <name val="Calibri"/>
      <family val="2"/>
    </font>
    <font>
      <b/>
      <sz val="18"/>
      <color indexed="12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indexed="8"/>
      <name val="Calibri"/>
      <family val="2"/>
    </font>
    <font>
      <b/>
      <sz val="12"/>
      <name val="Arial Narrow"/>
      <family val="2"/>
    </font>
    <font>
      <sz val="13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22"/>
      <name val="Calibri"/>
      <family val="2"/>
    </font>
    <font>
      <b/>
      <sz val="13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1"/>
      <color theme="5"/>
      <name val="Calibri"/>
      <family val="2"/>
      <scheme val="minor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Times New Roman"/>
      <family val="1"/>
    </font>
    <font>
      <sz val="7"/>
      <name val="Arial"/>
      <family val="2"/>
    </font>
    <font>
      <sz val="7"/>
      <name val="Calibri"/>
      <family val="2"/>
      <scheme val="minor"/>
    </font>
    <font>
      <sz val="16"/>
      <color indexed="8"/>
      <name val="Calibri"/>
      <family val="2"/>
    </font>
    <font>
      <sz val="11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11"/>
      <color indexed="8"/>
      <name val="Calibri"/>
      <family val="2"/>
      <scheme val="minor"/>
    </font>
    <font>
      <sz val="18"/>
      <color indexed="12"/>
      <name val="Calibri"/>
      <family val="2"/>
    </font>
    <font>
      <b/>
      <sz val="22"/>
      <name val="Calibri"/>
      <family val="2"/>
    </font>
    <font>
      <b/>
      <sz val="11"/>
      <name val="Calibri"/>
      <family val="2"/>
      <scheme val="minor"/>
    </font>
    <font>
      <b/>
      <sz val="20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4"/>
      <color indexed="58"/>
      <name val="Trebuchet MS"/>
      <family val="2"/>
    </font>
    <font>
      <b/>
      <sz val="11"/>
      <color indexed="8"/>
      <name val="Calibri"/>
      <family val="2"/>
    </font>
    <font>
      <sz val="10"/>
      <color indexed="58"/>
      <name val="Trebuchet MS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9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sz val="12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8"/>
      <name val="Verdana"/>
      <family val="2"/>
    </font>
    <font>
      <b/>
      <sz val="16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7"/>
      <name val="Times New Roman"/>
      <family val="1"/>
    </font>
    <font>
      <b/>
      <sz val="12"/>
      <color rgb="FFFF0000"/>
      <name val="Calibri"/>
      <family val="2"/>
      <scheme val="minor"/>
    </font>
    <font>
      <b/>
      <sz val="7"/>
      <name val="Calibri"/>
      <family val="2"/>
    </font>
    <font>
      <b/>
      <sz val="12"/>
      <color theme="3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9.5"/>
      <name val="Verdana"/>
      <family val="2"/>
    </font>
    <font>
      <sz val="9.5"/>
      <name val="Verdana"/>
      <family val="2"/>
    </font>
    <font>
      <b/>
      <sz val="11"/>
      <color rgb="FFEB3C46"/>
      <name val="Calibri"/>
      <family val="2"/>
      <scheme val="minor"/>
    </font>
    <font>
      <sz val="11"/>
      <color rgb="FFEB3C47"/>
      <name val="Calibri"/>
      <family val="2"/>
      <scheme val="minor"/>
    </font>
    <font>
      <b/>
      <sz val="11"/>
      <color rgb="FFEB3C47"/>
      <name val="Calibri"/>
      <family val="2"/>
      <scheme val="minor"/>
    </font>
    <font>
      <sz val="11"/>
      <color rgb="FF4D4D4D"/>
      <name val="Calibri"/>
      <family val="2"/>
      <scheme val="minor"/>
    </font>
    <font>
      <b/>
      <sz val="11"/>
      <color rgb="FF4D4D4D"/>
      <name val="Calibri"/>
      <family val="2"/>
      <scheme val="minor"/>
    </font>
    <font>
      <b/>
      <sz val="11"/>
      <color rgb="FF0F69B4"/>
      <name val="Calibri"/>
      <family val="2"/>
      <scheme val="minor"/>
    </font>
    <font>
      <sz val="11"/>
      <color rgb="FF0F69B4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color indexed="63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sz val="11"/>
      <color rgb="FFEB3C46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1"/>
      <color indexed="10"/>
      <name val="Trebuchet MS"/>
      <family val="2"/>
    </font>
    <font>
      <u/>
      <sz val="11"/>
      <color rgb="FFEB3C47"/>
      <name val="Calibri"/>
      <family val="2"/>
      <scheme val="minor"/>
    </font>
    <font>
      <b/>
      <u val="double"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theme="3" tint="-0.249977111117893"/>
      <name val="Calibri"/>
      <family val="2"/>
    </font>
    <font>
      <b/>
      <sz val="13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Calibri"/>
      <family val="2"/>
    </font>
    <font>
      <sz val="9"/>
      <color theme="0"/>
      <name val="Verdana"/>
      <family val="2"/>
    </font>
    <font>
      <sz val="9"/>
      <color rgb="FF0A4682"/>
      <name val="Verdana"/>
      <family val="2"/>
    </font>
    <font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212529"/>
      <name val="Arial"/>
      <family val="2"/>
    </font>
    <font>
      <b/>
      <sz val="14"/>
      <color theme="0"/>
      <name val="Verdana"/>
      <family val="2"/>
    </font>
    <font>
      <b/>
      <sz val="10"/>
      <color indexed="8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9" tint="0.79998168889431442"/>
      </patternFill>
    </fill>
    <fill>
      <patternFill patternType="solid">
        <fgColor theme="6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theme="9" tint="0.79998168889431442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F69B4"/>
        <bgColor indexed="64"/>
      </patternFill>
    </fill>
    <fill>
      <patternFill patternType="solid">
        <fgColor rgb="FF006CB7"/>
        <bgColor indexed="64"/>
      </patternFill>
    </fill>
    <fill>
      <patternFill patternType="solid">
        <fgColor rgb="FF0A468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18"/>
      </left>
      <right/>
      <top style="medium">
        <color indexed="64"/>
      </top>
      <bottom style="medium">
        <color indexed="64"/>
      </bottom>
      <diagonal/>
    </border>
    <border>
      <left style="medium">
        <color indexed="1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8"/>
      </left>
      <right/>
      <top style="medium">
        <color indexed="64"/>
      </top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1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9" fontId="9" fillId="0" borderId="0" applyFont="0" applyFill="0" applyBorder="0" applyAlignment="0" applyProtection="0"/>
    <xf numFmtId="0" fontId="6" fillId="0" borderId="0"/>
    <xf numFmtId="9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44" fillId="0" borderId="0"/>
    <xf numFmtId="0" fontId="21" fillId="0" borderId="0"/>
    <xf numFmtId="0" fontId="21" fillId="0" borderId="0"/>
    <xf numFmtId="0" fontId="21" fillId="0" borderId="0"/>
    <xf numFmtId="169" fontId="9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11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19" fillId="0" borderId="0"/>
    <xf numFmtId="0" fontId="44" fillId="0" borderId="0"/>
    <xf numFmtId="0" fontId="4" fillId="0" borderId="0"/>
    <xf numFmtId="0" fontId="9" fillId="0" borderId="0"/>
    <xf numFmtId="0" fontId="11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42" fontId="9" fillId="0" borderId="0" applyFont="0" applyFill="0" applyBorder="0" applyAlignment="0" applyProtection="0"/>
  </cellStyleXfs>
  <cellXfs count="1106">
    <xf numFmtId="0" fontId="0" fillId="0" borderId="0" xfId="0"/>
    <xf numFmtId="0" fontId="10" fillId="0" borderId="0" xfId="2" applyFont="1" applyAlignment="1">
      <alignment horizontal="center"/>
    </xf>
    <xf numFmtId="0" fontId="12" fillId="0" borderId="0" xfId="2" applyFont="1"/>
    <xf numFmtId="10" fontId="12" fillId="0" borderId="0" xfId="2" applyNumberFormat="1" applyFont="1"/>
    <xf numFmtId="0" fontId="6" fillId="0" borderId="0" xfId="2"/>
    <xf numFmtId="10" fontId="6" fillId="0" borderId="0" xfId="2" applyNumberFormat="1"/>
    <xf numFmtId="0" fontId="16" fillId="4" borderId="1" xfId="2" applyFont="1" applyFill="1" applyBorder="1" applyAlignment="1">
      <alignment horizontal="center"/>
    </xf>
    <xf numFmtId="0" fontId="16" fillId="4" borderId="9" xfId="2" applyFont="1" applyFill="1" applyBorder="1" applyAlignment="1">
      <alignment horizontal="center"/>
    </xf>
    <xf numFmtId="0" fontId="17" fillId="3" borderId="10" xfId="2" applyFont="1" applyFill="1" applyBorder="1" applyAlignment="1">
      <alignment horizontal="center" vertical="center" wrapText="1"/>
    </xf>
    <xf numFmtId="0" fontId="18" fillId="4" borderId="10" xfId="2" applyFont="1" applyFill="1" applyBorder="1" applyAlignment="1">
      <alignment horizontal="center" vertical="center" wrapText="1"/>
    </xf>
    <xf numFmtId="0" fontId="18" fillId="4" borderId="9" xfId="2" applyFont="1" applyFill="1" applyBorder="1" applyAlignment="1">
      <alignment horizontal="center" vertical="center" wrapText="1"/>
    </xf>
    <xf numFmtId="9" fontId="19" fillId="5" borderId="13" xfId="2" applyNumberFormat="1" applyFont="1" applyFill="1" applyBorder="1" applyAlignment="1">
      <alignment horizontal="center" vertical="center" wrapText="1"/>
    </xf>
    <xf numFmtId="10" fontId="19" fillId="5" borderId="14" xfId="2" applyNumberFormat="1" applyFont="1" applyFill="1" applyBorder="1" applyAlignment="1">
      <alignment horizontal="center" vertical="center" wrapText="1"/>
    </xf>
    <xf numFmtId="0" fontId="16" fillId="6" borderId="8" xfId="2" applyFont="1" applyFill="1" applyBorder="1" applyAlignment="1">
      <alignment horizontal="center" vertical="center" wrapText="1"/>
    </xf>
    <xf numFmtId="1" fontId="6" fillId="0" borderId="0" xfId="2" applyNumberFormat="1"/>
    <xf numFmtId="0" fontId="20" fillId="3" borderId="15" xfId="2" applyFont="1" applyFill="1" applyBorder="1"/>
    <xf numFmtId="10" fontId="23" fillId="6" borderId="16" xfId="2" applyNumberFormat="1" applyFont="1" applyFill="1" applyBorder="1"/>
    <xf numFmtId="10" fontId="24" fillId="0" borderId="0" xfId="2" applyNumberFormat="1" applyFont="1"/>
    <xf numFmtId="0" fontId="20" fillId="3" borderId="17" xfId="2" applyFont="1" applyFill="1" applyBorder="1"/>
    <xf numFmtId="1" fontId="22" fillId="4" borderId="18" xfId="3" applyNumberFormat="1" applyFont="1" applyFill="1" applyBorder="1" applyProtection="1"/>
    <xf numFmtId="1" fontId="22" fillId="4" borderId="19" xfId="4" applyNumberFormat="1" applyFont="1" applyFill="1" applyBorder="1" applyProtection="1">
      <protection locked="0"/>
    </xf>
    <xf numFmtId="10" fontId="22" fillId="3" borderId="19" xfId="4" applyNumberFormat="1" applyFont="1" applyFill="1" applyBorder="1" applyProtection="1">
      <protection locked="0"/>
    </xf>
    <xf numFmtId="165" fontId="22" fillId="5" borderId="19" xfId="2" applyNumberFormat="1" applyFont="1" applyFill="1" applyBorder="1"/>
    <xf numFmtId="10" fontId="22" fillId="5" borderId="19" xfId="4" applyNumberFormat="1" applyFont="1" applyFill="1" applyBorder="1" applyProtection="1">
      <protection locked="0"/>
    </xf>
    <xf numFmtId="165" fontId="22" fillId="6" borderId="19" xfId="3" applyNumberFormat="1" applyFont="1" applyFill="1" applyBorder="1" applyAlignment="1">
      <alignment horizontal="right"/>
    </xf>
    <xf numFmtId="10" fontId="23" fillId="6" borderId="20" xfId="2" applyNumberFormat="1" applyFont="1" applyFill="1" applyBorder="1"/>
    <xf numFmtId="0" fontId="20" fillId="3" borderId="23" xfId="2" applyFont="1" applyFill="1" applyBorder="1"/>
    <xf numFmtId="0" fontId="20" fillId="3" borderId="25" xfId="2" applyFont="1" applyFill="1" applyBorder="1"/>
    <xf numFmtId="0" fontId="20" fillId="3" borderId="10" xfId="2" applyFont="1" applyFill="1" applyBorder="1"/>
    <xf numFmtId="1" fontId="22" fillId="4" borderId="10" xfId="3" applyNumberFormat="1" applyFont="1" applyFill="1" applyBorder="1" applyProtection="1"/>
    <xf numFmtId="1" fontId="22" fillId="4" borderId="9" xfId="4" applyNumberFormat="1" applyFont="1" applyFill="1" applyBorder="1" applyProtection="1">
      <protection locked="0"/>
    </xf>
    <xf numFmtId="10" fontId="22" fillId="3" borderId="9" xfId="4" applyNumberFormat="1" applyFont="1" applyFill="1" applyBorder="1" applyProtection="1">
      <protection locked="0"/>
    </xf>
    <xf numFmtId="1" fontId="22" fillId="4" borderId="15" xfId="3" applyNumberFormat="1" applyFont="1" applyFill="1" applyBorder="1" applyProtection="1"/>
    <xf numFmtId="1" fontId="22" fillId="4" borderId="26" xfId="4" applyNumberFormat="1" applyFont="1" applyFill="1" applyBorder="1" applyProtection="1">
      <protection locked="0"/>
    </xf>
    <xf numFmtId="10" fontId="22" fillId="3" borderId="27" xfId="4" applyNumberFormat="1" applyFont="1" applyFill="1" applyBorder="1" applyProtection="1">
      <protection locked="0"/>
    </xf>
    <xf numFmtId="165" fontId="22" fillId="5" borderId="1" xfId="2" applyNumberFormat="1" applyFont="1" applyFill="1" applyBorder="1"/>
    <xf numFmtId="10" fontId="22" fillId="5" borderId="16" xfId="4" applyNumberFormat="1" applyFont="1" applyFill="1" applyBorder="1" applyProtection="1">
      <protection locked="0"/>
    </xf>
    <xf numFmtId="1" fontId="22" fillId="4" borderId="17" xfId="3" applyNumberFormat="1" applyFont="1" applyFill="1" applyBorder="1" applyProtection="1"/>
    <xf numFmtId="1" fontId="22" fillId="4" borderId="29" xfId="4" applyNumberFormat="1" applyFont="1" applyFill="1" applyBorder="1" applyProtection="1">
      <protection locked="0"/>
    </xf>
    <xf numFmtId="10" fontId="22" fillId="3" borderId="30" xfId="4" applyNumberFormat="1" applyFont="1" applyFill="1" applyBorder="1" applyProtection="1">
      <protection locked="0"/>
    </xf>
    <xf numFmtId="165" fontId="22" fillId="5" borderId="4" xfId="2" applyNumberFormat="1" applyFont="1" applyFill="1" applyBorder="1"/>
    <xf numFmtId="10" fontId="22" fillId="5" borderId="20" xfId="4" applyNumberFormat="1" applyFont="1" applyFill="1" applyBorder="1" applyProtection="1">
      <protection locked="0"/>
    </xf>
    <xf numFmtId="165" fontId="22" fillId="6" borderId="31" xfId="3" applyNumberFormat="1" applyFont="1" applyFill="1" applyBorder="1" applyAlignment="1">
      <alignment horizontal="right"/>
    </xf>
    <xf numFmtId="1" fontId="22" fillId="4" borderId="21" xfId="3" applyNumberFormat="1" applyFont="1" applyFill="1" applyBorder="1" applyProtection="1"/>
    <xf numFmtId="10" fontId="22" fillId="3" borderId="33" xfId="4" applyNumberFormat="1" applyFont="1" applyFill="1" applyBorder="1" applyProtection="1">
      <protection locked="0"/>
    </xf>
    <xf numFmtId="10" fontId="22" fillId="5" borderId="22" xfId="4" applyNumberFormat="1" applyFont="1" applyFill="1" applyBorder="1" applyProtection="1">
      <protection locked="0"/>
    </xf>
    <xf numFmtId="1" fontId="22" fillId="4" borderId="23" xfId="3" applyNumberFormat="1" applyFont="1" applyFill="1" applyBorder="1" applyProtection="1"/>
    <xf numFmtId="1" fontId="22" fillId="4" borderId="35" xfId="4" applyNumberFormat="1" applyFont="1" applyFill="1" applyBorder="1" applyProtection="1">
      <protection locked="0"/>
    </xf>
    <xf numFmtId="10" fontId="22" fillId="3" borderId="36" xfId="4" applyNumberFormat="1" applyFont="1" applyFill="1" applyBorder="1" applyProtection="1">
      <protection locked="0"/>
    </xf>
    <xf numFmtId="165" fontId="22" fillId="5" borderId="6" xfId="2" applyNumberFormat="1" applyFont="1" applyFill="1" applyBorder="1"/>
    <xf numFmtId="10" fontId="22" fillId="5" borderId="24" xfId="4" applyNumberFormat="1" applyFont="1" applyFill="1" applyBorder="1" applyProtection="1">
      <protection locked="0"/>
    </xf>
    <xf numFmtId="1" fontId="22" fillId="4" borderId="25" xfId="3" applyNumberFormat="1" applyFont="1" applyFill="1" applyBorder="1" applyProtection="1"/>
    <xf numFmtId="1" fontId="22" fillId="4" borderId="38" xfId="4" applyNumberFormat="1" applyFont="1" applyFill="1" applyBorder="1" applyProtection="1">
      <protection locked="0"/>
    </xf>
    <xf numFmtId="10" fontId="22" fillId="3" borderId="39" xfId="4" applyNumberFormat="1" applyFont="1" applyFill="1" applyBorder="1" applyProtection="1">
      <protection locked="0"/>
    </xf>
    <xf numFmtId="10" fontId="22" fillId="5" borderId="40" xfId="4" applyNumberFormat="1" applyFont="1" applyFill="1" applyBorder="1" applyProtection="1">
      <protection locked="0"/>
    </xf>
    <xf numFmtId="0" fontId="25" fillId="0" borderId="0" xfId="2" applyFont="1"/>
    <xf numFmtId="0" fontId="24" fillId="0" borderId="0" xfId="2" applyFont="1"/>
    <xf numFmtId="0" fontId="6" fillId="7" borderId="0" xfId="2" applyFill="1"/>
    <xf numFmtId="0" fontId="6" fillId="7" borderId="1" xfId="2" applyFill="1" applyBorder="1"/>
    <xf numFmtId="0" fontId="16" fillId="4" borderId="42" xfId="2" applyFont="1" applyFill="1" applyBorder="1" applyAlignment="1">
      <alignment horizontal="center"/>
    </xf>
    <xf numFmtId="0" fontId="17" fillId="7" borderId="10" xfId="2" applyFont="1" applyFill="1" applyBorder="1" applyAlignment="1">
      <alignment horizontal="center" vertical="center" wrapText="1"/>
    </xf>
    <xf numFmtId="9" fontId="16" fillId="9" borderId="9" xfId="2" applyNumberFormat="1" applyFont="1" applyFill="1" applyBorder="1" applyAlignment="1">
      <alignment horizontal="center" vertical="center" wrapText="1"/>
    </xf>
    <xf numFmtId="3" fontId="6" fillId="0" borderId="0" xfId="2" applyNumberFormat="1"/>
    <xf numFmtId="1" fontId="27" fillId="0" borderId="0" xfId="2" applyNumberFormat="1" applyFont="1"/>
    <xf numFmtId="1" fontId="28" fillId="0" borderId="0" xfId="0" applyNumberFormat="1" applyFont="1"/>
    <xf numFmtId="2" fontId="29" fillId="0" borderId="0" xfId="0" applyNumberFormat="1" applyFont="1"/>
    <xf numFmtId="3" fontId="22" fillId="4" borderId="15" xfId="3" applyNumberFormat="1" applyFont="1" applyFill="1" applyBorder="1" applyProtection="1"/>
    <xf numFmtId="3" fontId="22" fillId="4" borderId="26" xfId="4" applyNumberFormat="1" applyFont="1" applyFill="1" applyBorder="1" applyProtection="1">
      <protection locked="0"/>
    </xf>
    <xf numFmtId="2" fontId="6" fillId="9" borderId="26" xfId="2" applyNumberFormat="1" applyFill="1" applyBorder="1"/>
    <xf numFmtId="10" fontId="23" fillId="6" borderId="42" xfId="2" applyNumberFormat="1" applyFont="1" applyFill="1" applyBorder="1"/>
    <xf numFmtId="2" fontId="6" fillId="0" borderId="0" xfId="2" applyNumberFormat="1"/>
    <xf numFmtId="3" fontId="22" fillId="4" borderId="17" xfId="3" applyNumberFormat="1" applyFont="1" applyFill="1" applyBorder="1" applyProtection="1"/>
    <xf numFmtId="3" fontId="22" fillId="4" borderId="29" xfId="4" applyNumberFormat="1" applyFont="1" applyFill="1" applyBorder="1" applyProtection="1">
      <protection locked="0"/>
    </xf>
    <xf numFmtId="2" fontId="24" fillId="8" borderId="29" xfId="2" applyNumberFormat="1" applyFont="1" applyFill="1" applyBorder="1"/>
    <xf numFmtId="2" fontId="6" fillId="9" borderId="29" xfId="2" applyNumberFormat="1" applyFill="1" applyBorder="1"/>
    <xf numFmtId="10" fontId="23" fillId="6" borderId="43" xfId="2" applyNumberFormat="1" applyFont="1" applyFill="1" applyBorder="1"/>
    <xf numFmtId="0" fontId="20" fillId="7" borderId="17" xfId="2" applyFont="1" applyFill="1" applyBorder="1"/>
    <xf numFmtId="3" fontId="22" fillId="4" borderId="21" xfId="3" applyNumberFormat="1" applyFont="1" applyFill="1" applyBorder="1" applyProtection="1"/>
    <xf numFmtId="3" fontId="22" fillId="4" borderId="32" xfId="4" applyNumberFormat="1" applyFont="1" applyFill="1" applyBorder="1" applyProtection="1">
      <protection locked="0"/>
    </xf>
    <xf numFmtId="3" fontId="22" fillId="4" borderId="23" xfId="3" applyNumberFormat="1" applyFont="1" applyFill="1" applyBorder="1" applyProtection="1"/>
    <xf numFmtId="2" fontId="6" fillId="9" borderId="35" xfId="2" applyNumberFormat="1" applyFill="1" applyBorder="1"/>
    <xf numFmtId="10" fontId="23" fillId="6" borderId="44" xfId="2" applyNumberFormat="1" applyFont="1" applyFill="1" applyBorder="1"/>
    <xf numFmtId="3" fontId="22" fillId="4" borderId="10" xfId="3" applyNumberFormat="1" applyFont="1" applyFill="1" applyBorder="1" applyProtection="1"/>
    <xf numFmtId="3" fontId="22" fillId="4" borderId="9" xfId="3" applyNumberFormat="1" applyFont="1" applyFill="1" applyBorder="1" applyProtection="1"/>
    <xf numFmtId="2" fontId="24" fillId="8" borderId="9" xfId="2" applyNumberFormat="1" applyFont="1" applyFill="1" applyBorder="1"/>
    <xf numFmtId="0" fontId="30" fillId="10" borderId="45" xfId="0" applyFont="1" applyFill="1" applyBorder="1" applyAlignment="1">
      <alignment vertical="center" wrapText="1"/>
    </xf>
    <xf numFmtId="0" fontId="31" fillId="11" borderId="0" xfId="2" applyFont="1" applyFill="1" applyAlignment="1">
      <alignment horizontal="center" vertical="center"/>
    </xf>
    <xf numFmtId="0" fontId="17" fillId="12" borderId="45" xfId="0" applyFont="1" applyFill="1" applyBorder="1" applyAlignment="1">
      <alignment horizontal="center" vertical="center" wrapText="1"/>
    </xf>
    <xf numFmtId="166" fontId="32" fillId="11" borderId="46" xfId="2" applyNumberFormat="1" applyFont="1" applyFill="1" applyBorder="1" applyAlignment="1">
      <alignment horizontal="center" vertical="center" wrapText="1"/>
    </xf>
    <xf numFmtId="166" fontId="32" fillId="13" borderId="46" xfId="2" applyNumberFormat="1" applyFont="1" applyFill="1" applyBorder="1" applyAlignment="1">
      <alignment horizontal="center" vertical="center" wrapText="1"/>
    </xf>
    <xf numFmtId="0" fontId="33" fillId="11" borderId="46" xfId="2" applyFont="1" applyFill="1" applyBorder="1" applyAlignment="1">
      <alignment horizontal="center" vertical="center" wrapText="1"/>
    </xf>
    <xf numFmtId="0" fontId="0" fillId="14" borderId="47" xfId="0" applyFill="1" applyBorder="1"/>
    <xf numFmtId="2" fontId="34" fillId="11" borderId="45" xfId="2" applyNumberFormat="1" applyFont="1" applyFill="1" applyBorder="1" applyAlignment="1">
      <alignment horizontal="center"/>
    </xf>
    <xf numFmtId="165" fontId="34" fillId="11" borderId="45" xfId="1" applyNumberFormat="1" applyFont="1" applyFill="1" applyBorder="1" applyAlignment="1">
      <alignment horizontal="center" vertical="center" wrapText="1"/>
    </xf>
    <xf numFmtId="3" fontId="7" fillId="13" borderId="0" xfId="2" applyNumberFormat="1" applyFont="1" applyFill="1" applyAlignment="1">
      <alignment horizontal="center"/>
    </xf>
    <xf numFmtId="1" fontId="7" fillId="13" borderId="0" xfId="2" applyNumberFormat="1" applyFont="1" applyFill="1" applyAlignment="1">
      <alignment horizontal="center"/>
    </xf>
    <xf numFmtId="165" fontId="35" fillId="11" borderId="45" xfId="1" applyNumberFormat="1" applyFont="1" applyFill="1" applyBorder="1" applyAlignment="1">
      <alignment horizontal="center" vertical="center" wrapText="1"/>
    </xf>
    <xf numFmtId="1" fontId="35" fillId="11" borderId="45" xfId="2" applyNumberFormat="1" applyFont="1" applyFill="1" applyBorder="1" applyAlignment="1">
      <alignment horizontal="center" vertical="center" wrapText="1"/>
    </xf>
    <xf numFmtId="167" fontId="12" fillId="0" borderId="0" xfId="2" applyNumberFormat="1" applyFont="1"/>
    <xf numFmtId="1" fontId="25" fillId="0" borderId="0" xfId="2" applyNumberFormat="1" applyFont="1"/>
    <xf numFmtId="167" fontId="6" fillId="0" borderId="0" xfId="2" applyNumberFormat="1"/>
    <xf numFmtId="1" fontId="24" fillId="0" borderId="0" xfId="2" applyNumberFormat="1" applyFont="1"/>
    <xf numFmtId="10" fontId="0" fillId="0" borderId="0" xfId="0" applyNumberFormat="1"/>
    <xf numFmtId="167" fontId="36" fillId="0" borderId="0" xfId="2" applyNumberFormat="1" applyFont="1"/>
    <xf numFmtId="10" fontId="23" fillId="6" borderId="28" xfId="3" applyNumberFormat="1" applyFont="1" applyFill="1" applyBorder="1" applyAlignment="1">
      <alignment horizontal="right"/>
    </xf>
    <xf numFmtId="10" fontId="22" fillId="5" borderId="4" xfId="2" applyNumberFormat="1" applyFont="1" applyFill="1" applyBorder="1"/>
    <xf numFmtId="10" fontId="23" fillId="6" borderId="31" xfId="3" applyNumberFormat="1" applyFont="1" applyFill="1" applyBorder="1" applyAlignment="1">
      <alignment horizontal="right"/>
    </xf>
    <xf numFmtId="165" fontId="23" fillId="6" borderId="28" xfId="3" applyNumberFormat="1" applyFont="1" applyFill="1" applyBorder="1" applyAlignment="1">
      <alignment horizontal="right"/>
    </xf>
    <xf numFmtId="0" fontId="29" fillId="0" borderId="0" xfId="0" applyFont="1"/>
    <xf numFmtId="10" fontId="29" fillId="0" borderId="0" xfId="0" applyNumberFormat="1" applyFont="1"/>
    <xf numFmtId="165" fontId="23" fillId="6" borderId="31" xfId="3" applyNumberFormat="1" applyFont="1" applyFill="1" applyBorder="1" applyAlignment="1">
      <alignment horizontal="right"/>
    </xf>
    <xf numFmtId="3" fontId="22" fillId="4" borderId="25" xfId="3" applyNumberFormat="1" applyFont="1" applyFill="1" applyBorder="1" applyProtection="1"/>
    <xf numFmtId="3" fontId="22" fillId="4" borderId="38" xfId="4" applyNumberFormat="1" applyFont="1" applyFill="1" applyBorder="1" applyProtection="1">
      <protection locked="0"/>
    </xf>
    <xf numFmtId="165" fontId="23" fillId="6" borderId="41" xfId="3" applyNumberFormat="1" applyFont="1" applyFill="1" applyBorder="1" applyAlignment="1">
      <alignment horizontal="right"/>
    </xf>
    <xf numFmtId="165" fontId="23" fillId="6" borderId="37" xfId="3" applyNumberFormat="1" applyFont="1" applyFill="1" applyBorder="1" applyAlignment="1">
      <alignment horizontal="right"/>
    </xf>
    <xf numFmtId="2" fontId="12" fillId="0" borderId="0" xfId="2" applyNumberFormat="1" applyFont="1"/>
    <xf numFmtId="0" fontId="16" fillId="6" borderId="9" xfId="2" applyFont="1" applyFill="1" applyBorder="1" applyAlignment="1">
      <alignment horizontal="center" vertical="center" wrapText="1"/>
    </xf>
    <xf numFmtId="2" fontId="22" fillId="5" borderId="1" xfId="2" applyNumberFormat="1" applyFont="1" applyFill="1" applyBorder="1"/>
    <xf numFmtId="165" fontId="23" fillId="6" borderId="26" xfId="3" applyNumberFormat="1" applyFont="1" applyFill="1" applyBorder="1" applyAlignment="1">
      <alignment horizontal="right"/>
    </xf>
    <xf numFmtId="0" fontId="8" fillId="0" borderId="0" xfId="2" applyFont="1"/>
    <xf numFmtId="3" fontId="8" fillId="0" borderId="0" xfId="2" applyNumberFormat="1" applyFont="1"/>
    <xf numFmtId="2" fontId="22" fillId="5" borderId="4" xfId="2" applyNumberFormat="1" applyFont="1" applyFill="1" applyBorder="1"/>
    <xf numFmtId="165" fontId="23" fillId="6" borderId="29" xfId="3" applyNumberFormat="1" applyFont="1" applyFill="1" applyBorder="1" applyAlignment="1">
      <alignment horizontal="right"/>
    </xf>
    <xf numFmtId="2" fontId="22" fillId="3" borderId="36" xfId="4" applyNumberFormat="1" applyFont="1" applyFill="1" applyBorder="1" applyProtection="1">
      <protection locked="0"/>
    </xf>
    <xf numFmtId="2" fontId="22" fillId="5" borderId="6" xfId="2" applyNumberFormat="1" applyFont="1" applyFill="1" applyBorder="1"/>
    <xf numFmtId="165" fontId="23" fillId="6" borderId="35" xfId="3" applyNumberFormat="1" applyFont="1" applyFill="1" applyBorder="1" applyAlignment="1">
      <alignment horizontal="right"/>
    </xf>
    <xf numFmtId="3" fontId="22" fillId="4" borderId="1" xfId="3" applyNumberFormat="1" applyFont="1" applyFill="1" applyBorder="1" applyProtection="1"/>
    <xf numFmtId="2" fontId="22" fillId="3" borderId="2" xfId="4" applyNumberFormat="1" applyFont="1" applyFill="1" applyBorder="1" applyProtection="1">
      <protection locked="0"/>
    </xf>
    <xf numFmtId="165" fontId="23" fillId="6" borderId="42" xfId="3" applyNumberFormat="1" applyFont="1" applyFill="1" applyBorder="1" applyAlignment="1">
      <alignment horizontal="right"/>
    </xf>
    <xf numFmtId="2" fontId="22" fillId="3" borderId="39" xfId="4" applyNumberFormat="1" applyFont="1" applyFill="1" applyBorder="1" applyProtection="1">
      <protection locked="0"/>
    </xf>
    <xf numFmtId="165" fontId="23" fillId="6" borderId="38" xfId="3" applyNumberFormat="1" applyFont="1" applyFill="1" applyBorder="1" applyAlignment="1">
      <alignment horizontal="right"/>
    </xf>
    <xf numFmtId="2" fontId="22" fillId="3" borderId="9" xfId="4" applyNumberFormat="1" applyFont="1" applyFill="1" applyBorder="1" applyProtection="1">
      <protection locked="0"/>
    </xf>
    <xf numFmtId="10" fontId="25" fillId="0" borderId="0" xfId="2" applyNumberFormat="1" applyFont="1"/>
    <xf numFmtId="0" fontId="21" fillId="0" borderId="0" xfId="2" applyFont="1"/>
    <xf numFmtId="0" fontId="21" fillId="0" borderId="0" xfId="2" applyFont="1" applyAlignment="1">
      <alignment horizontal="center"/>
    </xf>
    <xf numFmtId="0" fontId="18" fillId="4" borderId="49" xfId="2" applyFont="1" applyFill="1" applyBorder="1" applyAlignment="1">
      <alignment horizontal="center" vertical="center" wrapText="1"/>
    </xf>
    <xf numFmtId="0" fontId="40" fillId="0" borderId="52" xfId="2" applyFont="1" applyBorder="1"/>
    <xf numFmtId="0" fontId="6" fillId="0" borderId="0" xfId="2" applyAlignment="1">
      <alignment horizontal="center" vertical="center" wrapText="1"/>
    </xf>
    <xf numFmtId="0" fontId="40" fillId="0" borderId="0" xfId="2" applyFont="1" applyAlignment="1">
      <alignment horizontal="center" vertical="center" wrapText="1"/>
    </xf>
    <xf numFmtId="10" fontId="40" fillId="0" borderId="0" xfId="2" applyNumberFormat="1" applyFont="1"/>
    <xf numFmtId="1" fontId="22" fillId="0" borderId="54" xfId="4" applyNumberFormat="1" applyFont="1" applyFill="1" applyBorder="1" applyProtection="1">
      <protection locked="0"/>
    </xf>
    <xf numFmtId="165" fontId="23" fillId="6" borderId="34" xfId="3" applyNumberFormat="1" applyFont="1" applyFill="1" applyBorder="1" applyAlignment="1">
      <alignment horizontal="right"/>
    </xf>
    <xf numFmtId="10" fontId="34" fillId="11" borderId="45" xfId="1" applyNumberFormat="1" applyFont="1" applyFill="1" applyBorder="1" applyAlignment="1">
      <alignment horizontal="center"/>
    </xf>
    <xf numFmtId="10" fontId="34" fillId="11" borderId="45" xfId="1" applyNumberFormat="1" applyFont="1" applyFill="1" applyBorder="1" applyAlignment="1">
      <alignment horizontal="center" vertical="center" wrapText="1"/>
    </xf>
    <xf numFmtId="1" fontId="45" fillId="0" borderId="62" xfId="5" applyNumberFormat="1" applyFont="1" applyBorder="1" applyAlignment="1">
      <alignment horizontal="center"/>
    </xf>
    <xf numFmtId="1" fontId="45" fillId="0" borderId="45" xfId="5" applyNumberFormat="1" applyFont="1" applyBorder="1" applyAlignment="1">
      <alignment horizontal="center"/>
    </xf>
    <xf numFmtId="1" fontId="46" fillId="0" borderId="63" xfId="5" applyNumberFormat="1" applyFont="1" applyBorder="1"/>
    <xf numFmtId="1" fontId="46" fillId="7" borderId="64" xfId="5" applyNumberFormat="1" applyFont="1" applyFill="1" applyBorder="1"/>
    <xf numFmtId="1" fontId="46" fillId="0" borderId="65" xfId="5" applyNumberFormat="1" applyFont="1" applyBorder="1"/>
    <xf numFmtId="1" fontId="46" fillId="7" borderId="66" xfId="5" applyNumberFormat="1" applyFont="1" applyFill="1" applyBorder="1"/>
    <xf numFmtId="165" fontId="6" fillId="0" borderId="0" xfId="2" applyNumberFormat="1"/>
    <xf numFmtId="1" fontId="12" fillId="0" borderId="0" xfId="6" applyNumberFormat="1" applyFont="1"/>
    <xf numFmtId="0" fontId="47" fillId="0" borderId="0" xfId="0" applyFont="1"/>
    <xf numFmtId="165" fontId="47" fillId="0" borderId="0" xfId="0" applyNumberFormat="1" applyFont="1"/>
    <xf numFmtId="10" fontId="47" fillId="0" borderId="0" xfId="0" applyNumberFormat="1" applyFont="1"/>
    <xf numFmtId="10" fontId="12" fillId="0" borderId="0" xfId="6" applyNumberFormat="1" applyFont="1"/>
    <xf numFmtId="0" fontId="12" fillId="0" borderId="0" xfId="6" applyFont="1"/>
    <xf numFmtId="0" fontId="21" fillId="0" borderId="0" xfId="6"/>
    <xf numFmtId="10" fontId="21" fillId="0" borderId="0" xfId="6" applyNumberFormat="1"/>
    <xf numFmtId="0" fontId="48" fillId="0" borderId="0" xfId="6" applyFont="1"/>
    <xf numFmtId="1" fontId="21" fillId="0" borderId="0" xfId="6" applyNumberFormat="1"/>
    <xf numFmtId="165" fontId="0" fillId="0" borderId="0" xfId="0" applyNumberFormat="1"/>
    <xf numFmtId="0" fontId="21" fillId="7" borderId="0" xfId="6" applyFill="1"/>
    <xf numFmtId="0" fontId="49" fillId="0" borderId="0" xfId="0" applyFont="1"/>
    <xf numFmtId="165" fontId="49" fillId="0" borderId="0" xfId="0" applyNumberFormat="1" applyFont="1"/>
    <xf numFmtId="10" fontId="49" fillId="0" borderId="0" xfId="0" applyNumberFormat="1" applyFont="1"/>
    <xf numFmtId="0" fontId="50" fillId="4" borderId="9" xfId="7" applyFont="1" applyFill="1" applyBorder="1" applyAlignment="1">
      <alignment horizontal="center" vertical="center" wrapText="1"/>
    </xf>
    <xf numFmtId="1" fontId="21" fillId="0" borderId="0" xfId="7" applyNumberFormat="1"/>
    <xf numFmtId="165" fontId="21" fillId="0" borderId="0" xfId="6" applyNumberFormat="1"/>
    <xf numFmtId="0" fontId="18" fillId="4" borderId="9" xfId="7" applyFont="1" applyFill="1" applyBorder="1" applyAlignment="1">
      <alignment horizontal="center" vertical="center" wrapText="1"/>
    </xf>
    <xf numFmtId="9" fontId="19" fillId="5" borderId="13" xfId="6" applyNumberFormat="1" applyFont="1" applyFill="1" applyBorder="1" applyAlignment="1">
      <alignment horizontal="center" vertical="center" wrapText="1"/>
    </xf>
    <xf numFmtId="0" fontId="16" fillId="6" borderId="8" xfId="6" applyFont="1" applyFill="1" applyBorder="1" applyAlignment="1">
      <alignment horizontal="center" vertical="center" wrapText="1"/>
    </xf>
    <xf numFmtId="1" fontId="48" fillId="0" borderId="45" xfId="6" applyNumberFormat="1" applyFont="1" applyBorder="1" applyAlignment="1">
      <alignment horizontal="center" vertical="center" wrapText="1"/>
    </xf>
    <xf numFmtId="1" fontId="18" fillId="3" borderId="45" xfId="7" applyNumberFormat="1" applyFont="1" applyFill="1" applyBorder="1" applyAlignment="1">
      <alignment horizontal="center" vertical="center" wrapText="1"/>
    </xf>
    <xf numFmtId="10" fontId="18" fillId="3" borderId="45" xfId="7" applyNumberFormat="1" applyFont="1" applyFill="1" applyBorder="1" applyAlignment="1">
      <alignment horizontal="center" vertical="center" wrapText="1"/>
    </xf>
    <xf numFmtId="0" fontId="21" fillId="18" borderId="45" xfId="6" applyFill="1" applyBorder="1" applyAlignment="1">
      <alignment horizontal="center" vertical="center" wrapText="1"/>
    </xf>
    <xf numFmtId="0" fontId="21" fillId="0" borderId="45" xfId="6" applyBorder="1" applyAlignment="1">
      <alignment horizontal="center" vertical="center" wrapText="1"/>
    </xf>
    <xf numFmtId="3" fontId="41" fillId="4" borderId="15" xfId="7" applyNumberFormat="1" applyFont="1" applyFill="1" applyBorder="1" applyAlignment="1">
      <alignment horizontal="right" vertical="center" wrapText="1"/>
    </xf>
    <xf numFmtId="10" fontId="8" fillId="0" borderId="0" xfId="2" applyNumberFormat="1" applyFont="1"/>
    <xf numFmtId="1" fontId="24" fillId="0" borderId="55" xfId="6" applyNumberFormat="1" applyFont="1" applyBorder="1"/>
    <xf numFmtId="1" fontId="51" fillId="0" borderId="0" xfId="7" applyNumberFormat="1" applyFont="1"/>
    <xf numFmtId="1" fontId="51" fillId="0" borderId="0" xfId="6" applyNumberFormat="1" applyFont="1"/>
    <xf numFmtId="10" fontId="51" fillId="19" borderId="45" xfId="3" applyNumberFormat="1" applyFont="1" applyFill="1" applyBorder="1" applyProtection="1"/>
    <xf numFmtId="10" fontId="22" fillId="3" borderId="4" xfId="6" applyNumberFormat="1" applyFont="1" applyFill="1" applyBorder="1"/>
    <xf numFmtId="10" fontId="22" fillId="5" borderId="4" xfId="6" applyNumberFormat="1" applyFont="1" applyFill="1" applyBorder="1"/>
    <xf numFmtId="10" fontId="22" fillId="3" borderId="45" xfId="7" applyNumberFormat="1" applyFont="1" applyFill="1" applyBorder="1"/>
    <xf numFmtId="10" fontId="51" fillId="0" borderId="0" xfId="6" applyNumberFormat="1" applyFont="1"/>
    <xf numFmtId="10" fontId="51" fillId="18" borderId="0" xfId="6" applyNumberFormat="1" applyFont="1" applyFill="1"/>
    <xf numFmtId="0" fontId="51" fillId="0" borderId="0" xfId="6" applyFont="1"/>
    <xf numFmtId="0" fontId="51" fillId="18" borderId="0" xfId="6" applyFont="1" applyFill="1"/>
    <xf numFmtId="1" fontId="51" fillId="7" borderId="45" xfId="6" applyNumberFormat="1" applyFont="1" applyFill="1" applyBorder="1"/>
    <xf numFmtId="0" fontId="24" fillId="0" borderId="0" xfId="6" applyFont="1"/>
    <xf numFmtId="1" fontId="24" fillId="0" borderId="0" xfId="6" applyNumberFormat="1" applyFont="1"/>
    <xf numFmtId="165" fontId="29" fillId="0" borderId="0" xfId="0" applyNumberFormat="1" applyFont="1"/>
    <xf numFmtId="1" fontId="51" fillId="7" borderId="46" xfId="6" applyNumberFormat="1" applyFont="1" applyFill="1" applyBorder="1"/>
    <xf numFmtId="1" fontId="24" fillId="20" borderId="0" xfId="6" applyNumberFormat="1" applyFont="1" applyFill="1"/>
    <xf numFmtId="2" fontId="52" fillId="0" borderId="0" xfId="6" applyNumberFormat="1" applyFont="1" applyAlignment="1">
      <alignment horizontal="center"/>
    </xf>
    <xf numFmtId="0" fontId="25" fillId="0" borderId="0" xfId="6" applyFont="1"/>
    <xf numFmtId="2" fontId="52" fillId="0" borderId="0" xfId="2" applyNumberFormat="1" applyFont="1" applyAlignment="1">
      <alignment horizontal="left"/>
    </xf>
    <xf numFmtId="168" fontId="48" fillId="0" borderId="0" xfId="6" applyNumberFormat="1" applyFont="1"/>
    <xf numFmtId="2" fontId="48" fillId="0" borderId="0" xfId="6" applyNumberFormat="1" applyFont="1"/>
    <xf numFmtId="0" fontId="50" fillId="4" borderId="44" xfId="7" applyFont="1" applyFill="1" applyBorder="1" applyAlignment="1">
      <alignment horizontal="center" vertical="center" wrapText="1"/>
    </xf>
    <xf numFmtId="2" fontId="22" fillId="5" borderId="16" xfId="4" applyNumberFormat="1" applyFont="1" applyFill="1" applyBorder="1" applyProtection="1">
      <protection locked="0"/>
    </xf>
    <xf numFmtId="2" fontId="22" fillId="5" borderId="20" xfId="4" applyNumberFormat="1" applyFont="1" applyFill="1" applyBorder="1" applyProtection="1">
      <protection locked="0"/>
    </xf>
    <xf numFmtId="2" fontId="24" fillId="0" borderId="0" xfId="6" applyNumberFormat="1" applyFont="1"/>
    <xf numFmtId="2" fontId="51" fillId="0" borderId="0" xfId="6" applyNumberFormat="1" applyFont="1"/>
    <xf numFmtId="168" fontId="24" fillId="0" borderId="0" xfId="6" applyNumberFormat="1" applyFont="1"/>
    <xf numFmtId="168" fontId="22" fillId="3" borderId="9" xfId="4" applyNumberFormat="1" applyFont="1" applyFill="1" applyBorder="1" applyProtection="1">
      <protection locked="0"/>
    </xf>
    <xf numFmtId="2" fontId="21" fillId="0" borderId="0" xfId="6" applyNumberFormat="1"/>
    <xf numFmtId="0" fontId="0" fillId="21" borderId="0" xfId="0" applyFill="1"/>
    <xf numFmtId="1" fontId="22" fillId="4" borderId="9" xfId="3" applyNumberFormat="1" applyFont="1" applyFill="1" applyBorder="1" applyProtection="1"/>
    <xf numFmtId="0" fontId="16" fillId="6" borderId="44" xfId="2" applyFont="1" applyFill="1" applyBorder="1" applyAlignment="1">
      <alignment horizontal="center" vertical="center" wrapText="1"/>
    </xf>
    <xf numFmtId="0" fontId="53" fillId="0" borderId="0" xfId="2" applyFont="1" applyAlignment="1">
      <alignment horizontal="center"/>
    </xf>
    <xf numFmtId="1" fontId="12" fillId="0" borderId="0" xfId="2" applyNumberFormat="1" applyFont="1"/>
    <xf numFmtId="0" fontId="39" fillId="4" borderId="10" xfId="2" applyFont="1" applyFill="1" applyBorder="1" applyAlignment="1">
      <alignment horizontal="center" vertical="center" wrapText="1"/>
    </xf>
    <xf numFmtId="0" fontId="21" fillId="4" borderId="10" xfId="2" applyFont="1" applyFill="1" applyBorder="1" applyAlignment="1">
      <alignment horizontal="center" vertical="center" wrapText="1"/>
    </xf>
    <xf numFmtId="165" fontId="23" fillId="3" borderId="27" xfId="4" applyNumberFormat="1" applyFont="1" applyFill="1" applyBorder="1" applyProtection="1">
      <protection locked="0"/>
    </xf>
    <xf numFmtId="0" fontId="55" fillId="19" borderId="7" xfId="8" applyFont="1" applyFill="1" applyBorder="1" applyAlignment="1">
      <alignment horizontal="center"/>
    </xf>
    <xf numFmtId="0" fontId="56" fillId="19" borderId="0" xfId="8" applyFont="1" applyFill="1" applyProtection="1">
      <protection locked="0"/>
    </xf>
    <xf numFmtId="0" fontId="57" fillId="5" borderId="2" xfId="8" applyFont="1" applyFill="1" applyBorder="1" applyAlignment="1">
      <alignment horizontal="center" vertical="center" wrapText="1"/>
    </xf>
    <xf numFmtId="0" fontId="60" fillId="19" borderId="0" xfId="8" applyFont="1" applyFill="1"/>
    <xf numFmtId="10" fontId="61" fillId="22" borderId="70" xfId="2" applyNumberFormat="1" applyFont="1" applyFill="1" applyBorder="1" applyAlignment="1">
      <alignment horizontal="center" vertical="center"/>
    </xf>
    <xf numFmtId="10" fontId="61" fillId="22" borderId="54" xfId="2" applyNumberFormat="1" applyFont="1" applyFill="1" applyBorder="1" applyAlignment="1">
      <alignment horizontal="center" vertical="center"/>
    </xf>
    <xf numFmtId="2" fontId="61" fillId="22" borderId="54" xfId="2" applyNumberFormat="1" applyFont="1" applyFill="1" applyBorder="1" applyAlignment="1">
      <alignment horizontal="center" vertical="center"/>
    </xf>
    <xf numFmtId="10" fontId="54" fillId="22" borderId="54" xfId="2" applyNumberFormat="1" applyFont="1" applyFill="1" applyBorder="1" applyAlignment="1">
      <alignment horizontal="center" vertical="center"/>
    </xf>
    <xf numFmtId="2" fontId="61" fillId="22" borderId="54" xfId="8" applyNumberFormat="1" applyFont="1" applyFill="1" applyBorder="1" applyAlignment="1">
      <alignment horizontal="center" vertical="center"/>
    </xf>
    <xf numFmtId="10" fontId="61" fillId="22" borderId="53" xfId="2" applyNumberFormat="1" applyFont="1" applyFill="1" applyBorder="1" applyAlignment="1">
      <alignment horizontal="center" vertical="center"/>
    </xf>
    <xf numFmtId="0" fontId="56" fillId="19" borderId="0" xfId="8" applyFont="1" applyFill="1"/>
    <xf numFmtId="165" fontId="43" fillId="0" borderId="27" xfId="8" applyNumberFormat="1" applyFont="1" applyBorder="1"/>
    <xf numFmtId="10" fontId="61" fillId="23" borderId="26" xfId="8" applyNumberFormat="1" applyFont="1" applyFill="1" applyBorder="1"/>
    <xf numFmtId="10" fontId="43" fillId="0" borderId="0" xfId="8" applyNumberFormat="1" applyFont="1"/>
    <xf numFmtId="0" fontId="43" fillId="0" borderId="0" xfId="8" applyFont="1"/>
    <xf numFmtId="165" fontId="43" fillId="0" borderId="30" xfId="8" applyNumberFormat="1" applyFont="1" applyBorder="1"/>
    <xf numFmtId="10" fontId="61" fillId="23" borderId="29" xfId="8" applyNumberFormat="1" applyFont="1" applyFill="1" applyBorder="1"/>
    <xf numFmtId="0" fontId="21" fillId="0" borderId="0" xfId="8"/>
    <xf numFmtId="10" fontId="21" fillId="0" borderId="0" xfId="8" applyNumberFormat="1"/>
    <xf numFmtId="10" fontId="61" fillId="22" borderId="49" xfId="2" applyNumberFormat="1" applyFont="1" applyFill="1" applyBorder="1" applyAlignment="1">
      <alignment horizontal="center" vertical="center"/>
    </xf>
    <xf numFmtId="10" fontId="21" fillId="0" borderId="33" xfId="8" applyNumberFormat="1" applyBorder="1"/>
    <xf numFmtId="10" fontId="48" fillId="0" borderId="33" xfId="8" applyNumberFormat="1" applyFont="1" applyBorder="1"/>
    <xf numFmtId="10" fontId="21" fillId="0" borderId="34" xfId="8" applyNumberFormat="1" applyBorder="1"/>
    <xf numFmtId="10" fontId="64" fillId="23" borderId="32" xfId="8" applyNumberFormat="1" applyFont="1" applyFill="1" applyBorder="1"/>
    <xf numFmtId="10" fontId="21" fillId="0" borderId="30" xfId="8" applyNumberFormat="1" applyBorder="1"/>
    <xf numFmtId="10" fontId="64" fillId="9" borderId="29" xfId="8" applyNumberFormat="1" applyFont="1" applyFill="1" applyBorder="1"/>
    <xf numFmtId="0" fontId="65" fillId="0" borderId="0" xfId="5" applyFont="1"/>
    <xf numFmtId="0" fontId="66" fillId="0" borderId="0" xfId="5" applyFont="1"/>
    <xf numFmtId="0" fontId="67" fillId="0" borderId="0" xfId="5" applyFont="1"/>
    <xf numFmtId="0" fontId="66" fillId="7" borderId="0" xfId="5" applyFont="1" applyFill="1"/>
    <xf numFmtId="0" fontId="16" fillId="24" borderId="45" xfId="5" applyFont="1" applyFill="1" applyBorder="1" applyAlignment="1">
      <alignment horizontal="center" vertical="center" wrapText="1"/>
    </xf>
    <xf numFmtId="0" fontId="15" fillId="0" borderId="0" xfId="5" applyFont="1"/>
    <xf numFmtId="0" fontId="48" fillId="0" borderId="0" xfId="5" applyFont="1"/>
    <xf numFmtId="0" fontId="70" fillId="0" borderId="0" xfId="5" applyFont="1"/>
    <xf numFmtId="0" fontId="62" fillId="0" borderId="0" xfId="5" applyFont="1"/>
    <xf numFmtId="0" fontId="71" fillId="0" borderId="0" xfId="5" applyFont="1"/>
    <xf numFmtId="0" fontId="45" fillId="0" borderId="0" xfId="5" applyFont="1"/>
    <xf numFmtId="0" fontId="62" fillId="0" borderId="45" xfId="5" applyFont="1" applyBorder="1" applyAlignment="1">
      <alignment horizontal="center"/>
    </xf>
    <xf numFmtId="0" fontId="62" fillId="0" borderId="77" xfId="5" applyFont="1" applyBorder="1" applyAlignment="1">
      <alignment horizontal="center"/>
    </xf>
    <xf numFmtId="0" fontId="62" fillId="0" borderId="78" xfId="5" applyFont="1" applyBorder="1"/>
    <xf numFmtId="0" fontId="62" fillId="0" borderId="79" xfId="5" applyFont="1" applyBorder="1"/>
    <xf numFmtId="1" fontId="46" fillId="7" borderId="63" xfId="5" applyNumberFormat="1" applyFont="1" applyFill="1" applyBorder="1"/>
    <xf numFmtId="0" fontId="45" fillId="0" borderId="0" xfId="5" quotePrefix="1" applyFont="1"/>
    <xf numFmtId="1" fontId="46" fillId="7" borderId="65" xfId="5" applyNumberFormat="1" applyFont="1" applyFill="1" applyBorder="1"/>
    <xf numFmtId="0" fontId="45" fillId="0" borderId="60" xfId="5" applyFont="1" applyBorder="1"/>
    <xf numFmtId="0" fontId="45" fillId="24" borderId="9" xfId="0" applyFont="1" applyFill="1" applyBorder="1"/>
    <xf numFmtId="0" fontId="45" fillId="0" borderId="0" xfId="0" applyFont="1"/>
    <xf numFmtId="0" fontId="62" fillId="0" borderId="45" xfId="0" applyFont="1" applyBorder="1"/>
    <xf numFmtId="0" fontId="65" fillId="0" borderId="0" xfId="0" applyFont="1"/>
    <xf numFmtId="0" fontId="62" fillId="0" borderId="0" xfId="0" applyFont="1"/>
    <xf numFmtId="0" fontId="62" fillId="0" borderId="55" xfId="5" applyFont="1" applyBorder="1"/>
    <xf numFmtId="0" fontId="62" fillId="0" borderId="57" xfId="5" applyFont="1" applyBorder="1"/>
    <xf numFmtId="0" fontId="62" fillId="0" borderId="45" xfId="5" applyFont="1" applyBorder="1"/>
    <xf numFmtId="0" fontId="74" fillId="0" borderId="0" xfId="5" applyFont="1"/>
    <xf numFmtId="0" fontId="15" fillId="23" borderId="0" xfId="5" applyFont="1" applyFill="1" applyAlignment="1">
      <alignment horizontal="center" vertical="center" wrapText="1"/>
    </xf>
    <xf numFmtId="0" fontId="62" fillId="25" borderId="0" xfId="5" applyFont="1" applyFill="1" applyAlignment="1">
      <alignment horizontal="center"/>
    </xf>
    <xf numFmtId="0" fontId="62" fillId="0" borderId="0" xfId="5" applyFont="1" applyAlignment="1">
      <alignment horizontal="center"/>
    </xf>
    <xf numFmtId="3" fontId="62" fillId="0" borderId="0" xfId="5" applyNumberFormat="1" applyFont="1"/>
    <xf numFmtId="0" fontId="62" fillId="26" borderId="45" xfId="0" applyFont="1" applyFill="1" applyBorder="1"/>
    <xf numFmtId="0" fontId="62" fillId="26" borderId="0" xfId="0" applyFont="1" applyFill="1"/>
    <xf numFmtId="0" fontId="16" fillId="0" borderId="0" xfId="5" applyFont="1" applyAlignment="1">
      <alignment wrapText="1"/>
    </xf>
    <xf numFmtId="0" fontId="72" fillId="0" borderId="0" xfId="5" applyFont="1"/>
    <xf numFmtId="0" fontId="75" fillId="0" borderId="0" xfId="5" applyFont="1"/>
    <xf numFmtId="0" fontId="65" fillId="27" borderId="0" xfId="5" applyFont="1" applyFill="1"/>
    <xf numFmtId="0" fontId="77" fillId="0" borderId="0" xfId="0" applyFont="1"/>
    <xf numFmtId="0" fontId="62" fillId="27" borderId="0" xfId="5" applyFont="1" applyFill="1"/>
    <xf numFmtId="0" fontId="72" fillId="0" borderId="48" xfId="0" applyFont="1" applyBorder="1" applyAlignment="1">
      <alignment horizontal="center" vertical="center" wrapText="1"/>
    </xf>
    <xf numFmtId="0" fontId="72" fillId="0" borderId="81" xfId="0" applyFont="1" applyBorder="1" applyAlignment="1">
      <alignment horizontal="center" vertical="center" wrapText="1"/>
    </xf>
    <xf numFmtId="0" fontId="78" fillId="0" borderId="48" xfId="0" applyFont="1" applyBorder="1" applyAlignment="1">
      <alignment horizontal="center" vertical="center" wrapText="1"/>
    </xf>
    <xf numFmtId="0" fontId="78" fillId="0" borderId="81" xfId="0" applyFont="1" applyBorder="1" applyAlignment="1">
      <alignment horizontal="center" vertical="center" wrapText="1"/>
    </xf>
    <xf numFmtId="1" fontId="65" fillId="0" borderId="62" xfId="5" applyNumberFormat="1" applyFont="1" applyBorder="1" applyAlignment="1">
      <alignment horizontal="center"/>
    </xf>
    <xf numFmtId="1" fontId="65" fillId="0" borderId="45" xfId="5" applyNumberFormat="1" applyFont="1" applyBorder="1" applyAlignment="1">
      <alignment horizontal="center"/>
    </xf>
    <xf numFmtId="0" fontId="72" fillId="0" borderId="45" xfId="0" applyFont="1" applyBorder="1" applyAlignment="1">
      <alignment horizontal="center"/>
    </xf>
    <xf numFmtId="0" fontId="29" fillId="0" borderId="45" xfId="0" applyFont="1" applyBorder="1" applyAlignment="1">
      <alignment horizontal="center"/>
    </xf>
    <xf numFmtId="0" fontId="65" fillId="0" borderId="57" xfId="5" applyFont="1" applyBorder="1"/>
    <xf numFmtId="0" fontId="65" fillId="0" borderId="55" xfId="5" applyFont="1" applyBorder="1"/>
    <xf numFmtId="0" fontId="65" fillId="0" borderId="60" xfId="5" applyFont="1" applyBorder="1"/>
    <xf numFmtId="0" fontId="65" fillId="24" borderId="9" xfId="0" applyFont="1" applyFill="1" applyBorder="1"/>
    <xf numFmtId="0" fontId="73" fillId="16" borderId="46" xfId="5" applyFont="1" applyFill="1" applyBorder="1" applyAlignment="1">
      <alignment horizontal="center" vertical="center" wrapText="1"/>
    </xf>
    <xf numFmtId="0" fontId="73" fillId="16" borderId="67" xfId="5" applyFont="1" applyFill="1" applyBorder="1" applyAlignment="1">
      <alignment horizontal="center" vertical="center" wrapText="1"/>
    </xf>
    <xf numFmtId="0" fontId="73" fillId="16" borderId="46" xfId="0" applyFont="1" applyFill="1" applyBorder="1" applyAlignment="1">
      <alignment horizontal="center" vertical="center" wrapText="1"/>
    </xf>
    <xf numFmtId="0" fontId="65" fillId="25" borderId="71" xfId="5" applyFont="1" applyFill="1" applyBorder="1"/>
    <xf numFmtId="0" fontId="65" fillId="25" borderId="54" xfId="5" applyFont="1" applyFill="1" applyBorder="1"/>
    <xf numFmtId="0" fontId="65" fillId="25" borderId="49" xfId="5" applyFont="1" applyFill="1" applyBorder="1"/>
    <xf numFmtId="0" fontId="46" fillId="0" borderId="0" xfId="5" applyFont="1"/>
    <xf numFmtId="1" fontId="65" fillId="0" borderId="65" xfId="5" applyNumberFormat="1" applyFont="1" applyBorder="1"/>
    <xf numFmtId="1" fontId="65" fillId="0" borderId="63" xfId="5" applyNumberFormat="1" applyFont="1" applyBorder="1"/>
    <xf numFmtId="0" fontId="29" fillId="0" borderId="0" xfId="10" applyFont="1"/>
    <xf numFmtId="0" fontId="77" fillId="0" borderId="0" xfId="10" applyFont="1"/>
    <xf numFmtId="0" fontId="80" fillId="0" borderId="0" xfId="10" applyFont="1"/>
    <xf numFmtId="0" fontId="81" fillId="0" borderId="2" xfId="10" applyFont="1" applyBorder="1" applyAlignment="1">
      <alignment horizontal="center" vertical="center" wrapText="1"/>
    </xf>
    <xf numFmtId="0" fontId="29" fillId="0" borderId="2" xfId="10" applyFont="1" applyBorder="1" applyAlignment="1">
      <alignment horizontal="center" vertical="center" wrapText="1"/>
    </xf>
    <xf numFmtId="0" fontId="29" fillId="0" borderId="2" xfId="10" applyFont="1" applyBorder="1"/>
    <xf numFmtId="0" fontId="81" fillId="29" borderId="90" xfId="10" applyFont="1" applyFill="1" applyBorder="1" applyAlignment="1">
      <alignment horizontal="center" vertical="center" wrapText="1"/>
    </xf>
    <xf numFmtId="0" fontId="81" fillId="0" borderId="7" xfId="10" applyFont="1" applyBorder="1" applyAlignment="1">
      <alignment horizontal="center" vertical="center" wrapText="1"/>
    </xf>
    <xf numFmtId="0" fontId="81" fillId="29" borderId="92" xfId="10" applyFont="1" applyFill="1" applyBorder="1" applyAlignment="1">
      <alignment horizontal="center" vertical="center" wrapText="1"/>
    </xf>
    <xf numFmtId="0" fontId="81" fillId="0" borderId="0" xfId="10" applyFont="1" applyAlignment="1">
      <alignment horizontal="center" vertical="center" wrapText="1"/>
    </xf>
    <xf numFmtId="0" fontId="81" fillId="29" borderId="93" xfId="10" applyFont="1" applyFill="1" applyBorder="1" applyAlignment="1">
      <alignment horizontal="center" vertical="center" wrapText="1"/>
    </xf>
    <xf numFmtId="0" fontId="81" fillId="29" borderId="94" xfId="10" applyFont="1" applyFill="1" applyBorder="1" applyAlignment="1">
      <alignment horizontal="center" vertical="center" wrapText="1"/>
    </xf>
    <xf numFmtId="0" fontId="81" fillId="29" borderId="95" xfId="10" applyFont="1" applyFill="1" applyBorder="1" applyAlignment="1">
      <alignment horizontal="center" vertical="center" wrapText="1"/>
    </xf>
    <xf numFmtId="3" fontId="29" fillId="0" borderId="80" xfId="10" applyNumberFormat="1" applyFont="1" applyBorder="1"/>
    <xf numFmtId="0" fontId="29" fillId="0" borderId="52" xfId="10" applyFont="1" applyBorder="1"/>
    <xf numFmtId="3" fontId="82" fillId="0" borderId="80" xfId="10" applyNumberFormat="1" applyFont="1" applyBorder="1"/>
    <xf numFmtId="3" fontId="29" fillId="0" borderId="51" xfId="10" applyNumberFormat="1" applyFont="1" applyBorder="1"/>
    <xf numFmtId="0" fontId="7" fillId="29" borderId="96" xfId="10" applyFont="1" applyFill="1" applyBorder="1" applyAlignment="1">
      <alignment horizontal="left" vertical="center" wrapText="1"/>
    </xf>
    <xf numFmtId="3" fontId="29" fillId="0" borderId="19" xfId="10" applyNumberFormat="1" applyFont="1" applyBorder="1"/>
    <xf numFmtId="3" fontId="29" fillId="0" borderId="57" xfId="10" applyNumberFormat="1" applyFont="1" applyBorder="1"/>
    <xf numFmtId="0" fontId="7" fillId="29" borderId="97" xfId="10" applyFont="1" applyFill="1" applyBorder="1" applyAlignment="1">
      <alignment horizontal="left" vertical="center" wrapText="1"/>
    </xf>
    <xf numFmtId="0" fontId="29" fillId="0" borderId="11" xfId="10" applyFont="1" applyBorder="1"/>
    <xf numFmtId="3" fontId="29" fillId="0" borderId="98" xfId="10" applyNumberFormat="1" applyFont="1" applyBorder="1"/>
    <xf numFmtId="0" fontId="0" fillId="20" borderId="0" xfId="0" applyFill="1"/>
    <xf numFmtId="2" fontId="0" fillId="0" borderId="0" xfId="0" applyNumberFormat="1"/>
    <xf numFmtId="166" fontId="0" fillId="0" borderId="0" xfId="0" applyNumberFormat="1"/>
    <xf numFmtId="0" fontId="61" fillId="30" borderId="9" xfId="0" applyFont="1" applyFill="1" applyBorder="1" applyAlignment="1">
      <alignment horizontal="center" vertical="center" wrapText="1"/>
    </xf>
    <xf numFmtId="0" fontId="61" fillId="30" borderId="12" xfId="0" applyFont="1" applyFill="1" applyBorder="1" applyAlignment="1">
      <alignment horizontal="center" vertical="center" wrapText="1"/>
    </xf>
    <xf numFmtId="0" fontId="29" fillId="20" borderId="0" xfId="0" applyFont="1" applyFill="1"/>
    <xf numFmtId="166" fontId="29" fillId="0" borderId="0" xfId="0" applyNumberFormat="1" applyFont="1"/>
    <xf numFmtId="0" fontId="84" fillId="0" borderId="0" xfId="0" applyFont="1"/>
    <xf numFmtId="0" fontId="29" fillId="0" borderId="44" xfId="0" applyFont="1" applyBorder="1" applyAlignment="1">
      <alignment horizontal="center" vertical="center" wrapText="1"/>
    </xf>
    <xf numFmtId="0" fontId="29" fillId="0" borderId="8" xfId="0" applyFont="1" applyBorder="1" applyAlignment="1">
      <alignment vertical="center" wrapText="1"/>
    </xf>
    <xf numFmtId="9" fontId="29" fillId="0" borderId="9" xfId="0" applyNumberFormat="1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5" xfId="0" applyFont="1" applyBorder="1" applyAlignment="1">
      <alignment vertical="center" wrapText="1"/>
    </xf>
    <xf numFmtId="0" fontId="29" fillId="0" borderId="44" xfId="0" applyFont="1" applyBorder="1" applyAlignment="1">
      <alignment horizontal="center" vertical="center"/>
    </xf>
    <xf numFmtId="9" fontId="61" fillId="0" borderId="12" xfId="0" applyNumberFormat="1" applyFont="1" applyBorder="1" applyAlignment="1">
      <alignment horizontal="center" vertical="center" wrapText="1"/>
    </xf>
    <xf numFmtId="0" fontId="61" fillId="0" borderId="0" xfId="0" applyFont="1" applyAlignment="1">
      <alignment vertical="center"/>
    </xf>
    <xf numFmtId="0" fontId="29" fillId="31" borderId="9" xfId="0" applyFont="1" applyFill="1" applyBorder="1" applyAlignment="1">
      <alignment horizontal="center" vertical="center" wrapText="1"/>
    </xf>
    <xf numFmtId="0" fontId="29" fillId="31" borderId="12" xfId="0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32" borderId="8" xfId="0" applyFont="1" applyFill="1" applyBorder="1" applyAlignment="1">
      <alignment vertical="center" wrapText="1"/>
    </xf>
    <xf numFmtId="9" fontId="29" fillId="0" borderId="8" xfId="0" applyNumberFormat="1" applyFont="1" applyBorder="1" applyAlignment="1">
      <alignment horizontal="center" vertical="center" wrapText="1"/>
    </xf>
    <xf numFmtId="1" fontId="29" fillId="0" borderId="8" xfId="0" applyNumberFormat="1" applyFont="1" applyBorder="1" applyAlignment="1">
      <alignment horizontal="center" vertical="center" wrapText="1"/>
    </xf>
    <xf numFmtId="0" fontId="29" fillId="0" borderId="101" xfId="0" applyFont="1" applyBorder="1" applyAlignment="1">
      <alignment vertical="center" wrapText="1"/>
    </xf>
    <xf numFmtId="0" fontId="29" fillId="0" borderId="102" xfId="0" applyFont="1" applyBorder="1" applyAlignment="1">
      <alignment vertical="center" wrapText="1"/>
    </xf>
    <xf numFmtId="9" fontId="29" fillId="0" borderId="102" xfId="0" applyNumberFormat="1" applyFont="1" applyBorder="1" applyAlignment="1">
      <alignment horizontal="center" vertical="center" wrapText="1"/>
    </xf>
    <xf numFmtId="0" fontId="29" fillId="0" borderId="102" xfId="0" applyFont="1" applyBorder="1" applyAlignment="1">
      <alignment horizontal="center" vertical="center" wrapText="1"/>
    </xf>
    <xf numFmtId="0" fontId="29" fillId="32" borderId="102" xfId="0" applyFont="1" applyFill="1" applyBorder="1" applyAlignment="1">
      <alignment horizontal="center" vertical="center" wrapText="1"/>
    </xf>
    <xf numFmtId="9" fontId="61" fillId="0" borderId="102" xfId="0" applyNumberFormat="1" applyFont="1" applyBorder="1" applyAlignment="1">
      <alignment horizontal="center" vertical="center" wrapText="1"/>
    </xf>
    <xf numFmtId="0" fontId="29" fillId="22" borderId="0" xfId="0" applyFont="1" applyFill="1"/>
    <xf numFmtId="0" fontId="29" fillId="7" borderId="0" xfId="0" applyFont="1" applyFill="1" applyAlignment="1">
      <alignment horizontal="center" vertical="center" wrapText="1"/>
    </xf>
    <xf numFmtId="0" fontId="29" fillId="7" borderId="0" xfId="0" applyFont="1" applyFill="1"/>
    <xf numFmtId="0" fontId="29" fillId="22" borderId="0" xfId="0" applyFont="1" applyFill="1" applyAlignment="1">
      <alignment horizontal="center" vertical="center" wrapText="1"/>
    </xf>
    <xf numFmtId="9" fontId="61" fillId="0" borderId="8" xfId="0" applyNumberFormat="1" applyFont="1" applyBorder="1" applyAlignment="1">
      <alignment horizontal="center" vertical="center" wrapText="1"/>
    </xf>
    <xf numFmtId="0" fontId="29" fillId="0" borderId="45" xfId="0" applyFont="1" applyBorder="1"/>
    <xf numFmtId="0" fontId="86" fillId="0" borderId="45" xfId="0" applyFont="1" applyBorder="1"/>
    <xf numFmtId="0" fontId="29" fillId="33" borderId="45" xfId="0" applyFont="1" applyFill="1" applyBorder="1"/>
    <xf numFmtId="2" fontId="29" fillId="7" borderId="0" xfId="0" applyNumberFormat="1" applyFont="1" applyFill="1"/>
    <xf numFmtId="166" fontId="29" fillId="7" borderId="0" xfId="0" applyNumberFormat="1" applyFont="1" applyFill="1"/>
    <xf numFmtId="2" fontId="82" fillId="7" borderId="0" xfId="0" applyNumberFormat="1" applyFont="1" applyFill="1"/>
    <xf numFmtId="2" fontId="29" fillId="23" borderId="0" xfId="0" applyNumberFormat="1" applyFont="1" applyFill="1"/>
    <xf numFmtId="2" fontId="87" fillId="7" borderId="0" xfId="0" applyNumberFormat="1" applyFont="1" applyFill="1"/>
    <xf numFmtId="2" fontId="88" fillId="7" borderId="0" xfId="0" applyNumberFormat="1" applyFont="1" applyFill="1"/>
    <xf numFmtId="0" fontId="0" fillId="7" borderId="0" xfId="0" applyFill="1"/>
    <xf numFmtId="0" fontId="89" fillId="0" borderId="0" xfId="0" applyFont="1"/>
    <xf numFmtId="0" fontId="90" fillId="0" borderId="0" xfId="0" applyFont="1" applyAlignment="1">
      <alignment horizontal="left"/>
    </xf>
    <xf numFmtId="0" fontId="0" fillId="0" borderId="0" xfId="0" applyAlignment="1">
      <alignment horizontal="left"/>
    </xf>
    <xf numFmtId="0" fontId="91" fillId="34" borderId="0" xfId="11" applyFont="1" applyFill="1" applyAlignment="1">
      <alignment vertical="center"/>
    </xf>
    <xf numFmtId="0" fontId="92" fillId="34" borderId="0" xfId="12" applyFont="1" applyFill="1"/>
    <xf numFmtId="0" fontId="93" fillId="34" borderId="0" xfId="11" applyFont="1" applyFill="1" applyAlignment="1">
      <alignment horizontal="center"/>
    </xf>
    <xf numFmtId="0" fontId="94" fillId="34" borderId="0" xfId="12" applyFont="1" applyFill="1"/>
    <xf numFmtId="0" fontId="95" fillId="34" borderId="0" xfId="11" applyFont="1" applyFill="1" applyAlignment="1">
      <alignment horizontal="center"/>
    </xf>
    <xf numFmtId="0" fontId="94" fillId="34" borderId="0" xfId="12" applyFont="1" applyFill="1" applyAlignment="1">
      <alignment horizontal="center"/>
    </xf>
    <xf numFmtId="0" fontId="94" fillId="0" borderId="0" xfId="12" applyFont="1"/>
    <xf numFmtId="0" fontId="93" fillId="34" borderId="45" xfId="12" applyFont="1" applyFill="1" applyBorder="1" applyAlignment="1">
      <alignment horizontal="center" vertical="center"/>
    </xf>
    <xf numFmtId="0" fontId="93" fillId="34" borderId="45" xfId="12" applyFont="1" applyFill="1" applyBorder="1" applyAlignment="1">
      <alignment horizontal="center" vertical="center" wrapText="1"/>
    </xf>
    <xf numFmtId="0" fontId="91" fillId="34" borderId="45" xfId="12" applyFont="1" applyFill="1" applyBorder="1" applyAlignment="1">
      <alignment horizontal="center" vertical="center" wrapText="1"/>
    </xf>
    <xf numFmtId="0" fontId="97" fillId="0" borderId="45" xfId="11" applyFont="1" applyBorder="1" applyAlignment="1">
      <alignment horizontal="center" vertical="center" wrapText="1"/>
    </xf>
    <xf numFmtId="0" fontId="96" fillId="19" borderId="45" xfId="11" applyFont="1" applyFill="1" applyBorder="1" applyAlignment="1">
      <alignment horizontal="center" vertical="center" textRotation="255" wrapText="1"/>
    </xf>
    <xf numFmtId="0" fontId="98" fillId="23" borderId="45" xfId="11" applyFont="1" applyFill="1" applyBorder="1" applyAlignment="1">
      <alignment horizontal="center" vertical="center" wrapText="1"/>
    </xf>
    <xf numFmtId="0" fontId="94" fillId="19" borderId="45" xfId="11" applyFont="1" applyFill="1" applyBorder="1" applyAlignment="1">
      <alignment horizontal="center" vertical="center" wrapText="1"/>
    </xf>
    <xf numFmtId="0" fontId="100" fillId="23" borderId="45" xfId="11" applyFont="1" applyFill="1" applyBorder="1" applyAlignment="1">
      <alignment horizontal="center" vertical="center" wrapText="1"/>
    </xf>
    <xf numFmtId="0" fontId="24" fillId="9" borderId="45" xfId="11" applyFont="1" applyFill="1" applyBorder="1" applyAlignment="1">
      <alignment horizontal="center" vertical="center" wrapText="1"/>
    </xf>
    <xf numFmtId="0" fontId="101" fillId="19" borderId="45" xfId="11" applyFont="1" applyFill="1" applyBorder="1" applyAlignment="1">
      <alignment horizontal="center" vertical="center" wrapText="1"/>
    </xf>
    <xf numFmtId="0" fontId="98" fillId="9" borderId="45" xfId="11" applyFont="1" applyFill="1" applyBorder="1" applyAlignment="1">
      <alignment horizontal="center" vertical="center" wrapText="1"/>
    </xf>
    <xf numFmtId="0" fontId="24" fillId="19" borderId="45" xfId="11" applyFont="1" applyFill="1" applyBorder="1" applyAlignment="1">
      <alignment horizontal="center" vertical="center" wrapText="1"/>
    </xf>
    <xf numFmtId="0" fontId="8" fillId="19" borderId="45" xfId="11" applyFont="1" applyFill="1" applyBorder="1" applyAlignment="1">
      <alignment horizontal="center" vertical="center" wrapText="1"/>
    </xf>
    <xf numFmtId="0" fontId="8" fillId="7" borderId="45" xfId="11" applyFont="1" applyFill="1" applyBorder="1" applyAlignment="1">
      <alignment horizontal="center" vertical="center" wrapText="1"/>
    </xf>
    <xf numFmtId="0" fontId="92" fillId="19" borderId="45" xfId="11" applyFont="1" applyFill="1" applyBorder="1" applyAlignment="1">
      <alignment horizontal="center" vertical="center" wrapText="1"/>
    </xf>
    <xf numFmtId="0" fontId="101" fillId="23" borderId="45" xfId="11" applyFont="1" applyFill="1" applyBorder="1" applyAlignment="1">
      <alignment horizontal="center" vertical="center" wrapText="1"/>
    </xf>
    <xf numFmtId="0" fontId="101" fillId="9" borderId="45" xfId="11" applyFont="1" applyFill="1" applyBorder="1" applyAlignment="1">
      <alignment horizontal="center" vertical="center" wrapText="1"/>
    </xf>
    <xf numFmtId="0" fontId="94" fillId="9" borderId="45" xfId="11" applyFont="1" applyFill="1" applyBorder="1" applyAlignment="1">
      <alignment horizontal="center" vertical="center" wrapText="1"/>
    </xf>
    <xf numFmtId="0" fontId="95" fillId="9" borderId="45" xfId="11" applyFont="1" applyFill="1" applyBorder="1" applyAlignment="1">
      <alignment horizontal="center" vertical="center" wrapText="1"/>
    </xf>
    <xf numFmtId="0" fontId="102" fillId="19" borderId="45" xfId="11" applyFont="1" applyFill="1" applyBorder="1" applyAlignment="1">
      <alignment horizontal="center" vertical="center" wrapText="1"/>
    </xf>
    <xf numFmtId="0" fontId="27" fillId="19" borderId="45" xfId="11" applyFont="1" applyFill="1" applyBorder="1" applyAlignment="1">
      <alignment horizontal="center" vertical="center" wrapText="1"/>
    </xf>
    <xf numFmtId="0" fontId="91" fillId="19" borderId="45" xfId="11" applyFont="1" applyFill="1" applyBorder="1" applyAlignment="1">
      <alignment horizontal="center" vertical="center" wrapText="1"/>
    </xf>
    <xf numFmtId="0" fontId="54" fillId="9" borderId="45" xfId="11" applyFont="1" applyFill="1" applyBorder="1" applyAlignment="1">
      <alignment horizontal="center" vertical="center" wrapText="1"/>
    </xf>
    <xf numFmtId="0" fontId="103" fillId="19" borderId="45" xfId="11" applyFont="1" applyFill="1" applyBorder="1" applyAlignment="1">
      <alignment horizontal="center" vertical="center" wrapText="1"/>
    </xf>
    <xf numFmtId="0" fontId="94" fillId="0" borderId="0" xfId="11" applyFont="1" applyAlignment="1">
      <alignment horizontal="center" vertical="center" wrapText="1"/>
    </xf>
    <xf numFmtId="0" fontId="95" fillId="19" borderId="0" xfId="11" applyFont="1" applyFill="1" applyAlignment="1">
      <alignment horizontal="center" vertical="center" textRotation="255" wrapText="1"/>
    </xf>
    <xf numFmtId="0" fontId="94" fillId="19" borderId="0" xfId="11" applyFont="1" applyFill="1" applyAlignment="1">
      <alignment horizontal="center" vertical="center" wrapText="1"/>
    </xf>
    <xf numFmtId="0" fontId="8" fillId="19" borderId="0" xfId="11" applyFont="1" applyFill="1" applyAlignment="1">
      <alignment horizontal="center" vertical="center" wrapText="1"/>
    </xf>
    <xf numFmtId="0" fontId="92" fillId="34" borderId="0" xfId="11" applyFont="1" applyFill="1"/>
    <xf numFmtId="0" fontId="105" fillId="34" borderId="0" xfId="11" applyFont="1" applyFill="1"/>
    <xf numFmtId="0" fontId="93" fillId="34" borderId="0" xfId="11" applyFont="1" applyFill="1"/>
    <xf numFmtId="0" fontId="106" fillId="34" borderId="0" xfId="11" applyFont="1" applyFill="1"/>
    <xf numFmtId="0" fontId="27" fillId="34" borderId="0" xfId="11" applyFont="1" applyFill="1"/>
    <xf numFmtId="0" fontId="107" fillId="34" borderId="0" xfId="11" applyFont="1" applyFill="1"/>
    <xf numFmtId="0" fontId="94" fillId="34" borderId="0" xfId="11" applyFont="1" applyFill="1" applyAlignment="1">
      <alignment vertical="center"/>
    </xf>
    <xf numFmtId="0" fontId="95" fillId="34" borderId="0" xfId="11" applyFont="1" applyFill="1"/>
    <xf numFmtId="0" fontId="108" fillId="4" borderId="106" xfId="11" applyFont="1" applyFill="1" applyBorder="1" applyAlignment="1">
      <alignment horizontal="center" vertical="center" wrapText="1"/>
    </xf>
    <xf numFmtId="1" fontId="109" fillId="0" borderId="29" xfId="11" applyNumberFormat="1" applyFont="1" applyBorder="1" applyAlignment="1">
      <alignment horizontal="center"/>
    </xf>
    <xf numFmtId="1" fontId="109" fillId="0" borderId="32" xfId="11" applyNumberFormat="1" applyFont="1" applyBorder="1" applyAlignment="1">
      <alignment horizontal="center"/>
    </xf>
    <xf numFmtId="0" fontId="108" fillId="0" borderId="9" xfId="11" applyFont="1" applyBorder="1" applyAlignment="1">
      <alignment horizontal="center" vertical="center" wrapText="1"/>
    </xf>
    <xf numFmtId="0" fontId="30" fillId="10" borderId="45" xfId="0" applyFont="1" applyFill="1" applyBorder="1" applyAlignment="1">
      <alignment vertical="center"/>
    </xf>
    <xf numFmtId="165" fontId="34" fillId="11" borderId="45" xfId="1" applyNumberFormat="1" applyFont="1" applyFill="1" applyBorder="1" applyAlignment="1">
      <alignment horizontal="center" vertical="center"/>
    </xf>
    <xf numFmtId="165" fontId="35" fillId="11" borderId="45" xfId="1" applyNumberFormat="1" applyFont="1" applyFill="1" applyBorder="1" applyAlignment="1">
      <alignment horizontal="center" vertical="center"/>
    </xf>
    <xf numFmtId="1" fontId="35" fillId="11" borderId="45" xfId="2" applyNumberFormat="1" applyFont="1" applyFill="1" applyBorder="1" applyAlignment="1">
      <alignment horizontal="center" vertical="center"/>
    </xf>
    <xf numFmtId="3" fontId="22" fillId="4" borderId="17" xfId="3" applyNumberFormat="1" applyFont="1" applyFill="1" applyBorder="1" applyAlignment="1" applyProtection="1">
      <alignment horizontal="center"/>
    </xf>
    <xf numFmtId="0" fontId="20" fillId="3" borderId="26" xfId="2" applyFont="1" applyFill="1" applyBorder="1"/>
    <xf numFmtId="0" fontId="20" fillId="3" borderId="29" xfId="2" applyFont="1" applyFill="1" applyBorder="1"/>
    <xf numFmtId="0" fontId="20" fillId="3" borderId="35" xfId="2" applyFont="1" applyFill="1" applyBorder="1"/>
    <xf numFmtId="1" fontId="62" fillId="0" borderId="0" xfId="5" applyNumberFormat="1" applyFont="1"/>
    <xf numFmtId="0" fontId="62" fillId="7" borderId="45" xfId="5" applyFont="1" applyFill="1" applyBorder="1" applyAlignment="1">
      <alignment horizontal="center"/>
    </xf>
    <xf numFmtId="1" fontId="29" fillId="0" borderId="0" xfId="0" applyNumberFormat="1" applyFont="1"/>
    <xf numFmtId="0" fontId="17" fillId="7" borderId="1" xfId="2" applyFont="1" applyFill="1" applyBorder="1" applyAlignment="1">
      <alignment horizontal="center" vertical="center" wrapText="1"/>
    </xf>
    <xf numFmtId="0" fontId="18" fillId="4" borderId="42" xfId="2" applyFont="1" applyFill="1" applyBorder="1" applyAlignment="1">
      <alignment horizontal="center" vertical="center" wrapText="1"/>
    </xf>
    <xf numFmtId="10" fontId="6" fillId="3" borderId="0" xfId="2" applyNumberFormat="1" applyFill="1" applyAlignment="1">
      <alignment horizontal="center" vertical="center" wrapText="1"/>
    </xf>
    <xf numFmtId="0" fontId="16" fillId="6" borderId="5" xfId="2" applyFont="1" applyFill="1" applyBorder="1" applyAlignment="1">
      <alignment horizontal="center" vertical="center" wrapText="1"/>
    </xf>
    <xf numFmtId="9" fontId="19" fillId="5" borderId="1" xfId="2" applyNumberFormat="1" applyFont="1" applyFill="1" applyBorder="1" applyAlignment="1">
      <alignment horizontal="center" vertical="center" wrapText="1"/>
    </xf>
    <xf numFmtId="0" fontId="16" fillId="6" borderId="42" xfId="2" applyFont="1" applyFill="1" applyBorder="1" applyAlignment="1">
      <alignment horizontal="center" vertical="center" wrapText="1"/>
    </xf>
    <xf numFmtId="0" fontId="18" fillId="4" borderId="3" xfId="2" applyFont="1" applyFill="1" applyBorder="1" applyAlignment="1">
      <alignment horizontal="center" vertical="center" wrapText="1"/>
    </xf>
    <xf numFmtId="0" fontId="39" fillId="15" borderId="55" xfId="2" applyFont="1" applyFill="1" applyBorder="1" applyAlignment="1">
      <alignment horizontal="center" vertical="center" wrapText="1"/>
    </xf>
    <xf numFmtId="0" fontId="39" fillId="15" borderId="56" xfId="2" applyFont="1" applyFill="1" applyBorder="1" applyAlignment="1">
      <alignment horizontal="center" vertical="center" wrapText="1"/>
    </xf>
    <xf numFmtId="0" fontId="39" fillId="15" borderId="0" xfId="2" applyFont="1" applyFill="1" applyAlignment="1">
      <alignment horizontal="center" vertical="center" wrapText="1"/>
    </xf>
    <xf numFmtId="0" fontId="40" fillId="0" borderId="0" xfId="2" applyFont="1"/>
    <xf numFmtId="0" fontId="108" fillId="4" borderId="107" xfId="11" applyFont="1" applyFill="1" applyBorder="1" applyAlignment="1">
      <alignment horizontal="center" vertical="center" wrapText="1"/>
    </xf>
    <xf numFmtId="0" fontId="17" fillId="7" borderId="1" xfId="6" applyFont="1" applyFill="1" applyBorder="1" applyAlignment="1">
      <alignment horizontal="center" vertical="center" wrapText="1"/>
    </xf>
    <xf numFmtId="0" fontId="18" fillId="4" borderId="1" xfId="7" applyFont="1" applyFill="1" applyBorder="1" applyAlignment="1">
      <alignment horizontal="center" vertical="center" wrapText="1"/>
    </xf>
    <xf numFmtId="0" fontId="18" fillId="4" borderId="42" xfId="7" applyFont="1" applyFill="1" applyBorder="1" applyAlignment="1">
      <alignment horizontal="center" vertical="center" wrapText="1"/>
    </xf>
    <xf numFmtId="10" fontId="21" fillId="3" borderId="0" xfId="6" applyNumberFormat="1" applyFill="1" applyAlignment="1">
      <alignment horizontal="center" vertical="center" wrapText="1"/>
    </xf>
    <xf numFmtId="9" fontId="19" fillId="5" borderId="1" xfId="6" applyNumberFormat="1" applyFont="1" applyFill="1" applyBorder="1" applyAlignment="1">
      <alignment horizontal="center" vertical="center" wrapText="1"/>
    </xf>
    <xf numFmtId="0" fontId="16" fillId="6" borderId="5" xfId="6" applyFont="1" applyFill="1" applyBorder="1" applyAlignment="1">
      <alignment horizontal="center" vertical="center" wrapText="1"/>
    </xf>
    <xf numFmtId="1" fontId="48" fillId="0" borderId="56" xfId="6" applyNumberFormat="1" applyFont="1" applyBorder="1" applyAlignment="1">
      <alignment horizontal="center" vertical="center" wrapText="1"/>
    </xf>
    <xf numFmtId="1" fontId="18" fillId="3" borderId="0" xfId="7" applyNumberFormat="1" applyFont="1" applyFill="1" applyAlignment="1">
      <alignment horizontal="center" vertical="center" wrapText="1"/>
    </xf>
    <xf numFmtId="0" fontId="21" fillId="18" borderId="0" xfId="6" applyFill="1" applyAlignment="1">
      <alignment horizontal="center" vertical="center" wrapText="1"/>
    </xf>
    <xf numFmtId="0" fontId="21" fillId="0" borderId="0" xfId="6" applyAlignment="1">
      <alignment horizontal="center" vertical="center" wrapText="1"/>
    </xf>
    <xf numFmtId="3" fontId="22" fillId="4" borderId="21" xfId="3" applyNumberFormat="1" applyFont="1" applyFill="1" applyBorder="1" applyAlignment="1" applyProtection="1"/>
    <xf numFmtId="0" fontId="108" fillId="4" borderId="10" xfId="11" applyFont="1" applyFill="1" applyBorder="1" applyAlignment="1">
      <alignment horizontal="center" vertical="center" wrapText="1"/>
    </xf>
    <xf numFmtId="0" fontId="108" fillId="4" borderId="110" xfId="11" applyFont="1" applyFill="1" applyBorder="1" applyAlignment="1">
      <alignment horizontal="center" vertical="center" wrapText="1"/>
    </xf>
    <xf numFmtId="0" fontId="108" fillId="4" borderId="111" xfId="11" applyFont="1" applyFill="1" applyBorder="1" applyAlignment="1">
      <alignment horizontal="center" vertical="center" wrapText="1"/>
    </xf>
    <xf numFmtId="0" fontId="62" fillId="7" borderId="77" xfId="5" applyFont="1" applyFill="1" applyBorder="1" applyAlignment="1">
      <alignment horizontal="center"/>
    </xf>
    <xf numFmtId="0" fontId="62" fillId="7" borderId="79" xfId="5" applyFont="1" applyFill="1" applyBorder="1"/>
    <xf numFmtId="0" fontId="62" fillId="7" borderId="45" xfId="0" applyFont="1" applyFill="1" applyBorder="1"/>
    <xf numFmtId="0" fontId="62" fillId="7" borderId="0" xfId="5" applyFont="1" applyFill="1"/>
    <xf numFmtId="0" fontId="70" fillId="7" borderId="0" xfId="5" applyFont="1" applyFill="1"/>
    <xf numFmtId="0" fontId="74" fillId="7" borderId="0" xfId="5" applyFont="1" applyFill="1"/>
    <xf numFmtId="3" fontId="22" fillId="34" borderId="17" xfId="3" applyNumberFormat="1" applyFont="1" applyFill="1" applyBorder="1" applyProtection="1"/>
    <xf numFmtId="3" fontId="22" fillId="0" borderId="26" xfId="4" applyNumberFormat="1" applyFont="1" applyFill="1" applyBorder="1" applyProtection="1">
      <protection locked="0"/>
    </xf>
    <xf numFmtId="3" fontId="22" fillId="0" borderId="29" xfId="4" applyNumberFormat="1" applyFont="1" applyFill="1" applyBorder="1" applyProtection="1">
      <protection locked="0"/>
    </xf>
    <xf numFmtId="10" fontId="22" fillId="3" borderId="11" xfId="4" applyNumberFormat="1" applyFont="1" applyFill="1" applyBorder="1" applyProtection="1">
      <protection locked="0"/>
    </xf>
    <xf numFmtId="3" fontId="22" fillId="0" borderId="21" xfId="3" applyNumberFormat="1" applyFont="1" applyFill="1" applyBorder="1" applyProtection="1"/>
    <xf numFmtId="3" fontId="22" fillId="0" borderId="17" xfId="3" applyNumberFormat="1" applyFont="1" applyFill="1" applyBorder="1" applyProtection="1"/>
    <xf numFmtId="0" fontId="6" fillId="0" borderId="10" xfId="2" applyBorder="1"/>
    <xf numFmtId="10" fontId="6" fillId="3" borderId="11" xfId="2" applyNumberFormat="1" applyFill="1" applyBorder="1" applyAlignment="1">
      <alignment horizontal="center" vertical="center" wrapText="1"/>
    </xf>
    <xf numFmtId="9" fontId="19" fillId="5" borderId="10" xfId="2" applyNumberFormat="1" applyFont="1" applyFill="1" applyBorder="1" applyAlignment="1">
      <alignment horizontal="center" vertical="center" wrapText="1"/>
    </xf>
    <xf numFmtId="3" fontId="22" fillId="0" borderId="15" xfId="3" applyNumberFormat="1" applyFont="1" applyFill="1" applyBorder="1" applyProtection="1"/>
    <xf numFmtId="0" fontId="17" fillId="12" borderId="45" xfId="0" applyFont="1" applyFill="1" applyBorder="1" applyAlignment="1">
      <alignment horizontal="center" vertical="top" wrapText="1"/>
    </xf>
    <xf numFmtId="3" fontId="7" fillId="13" borderId="56" xfId="2" applyNumberFormat="1" applyFont="1" applyFill="1" applyBorder="1" applyAlignment="1">
      <alignment horizontal="center"/>
    </xf>
    <xf numFmtId="1" fontId="7" fillId="13" borderId="56" xfId="2" applyNumberFormat="1" applyFont="1" applyFill="1" applyBorder="1" applyAlignment="1">
      <alignment horizontal="center"/>
    </xf>
    <xf numFmtId="0" fontId="16" fillId="6" borderId="0" xfId="2" applyFont="1" applyFill="1" applyAlignment="1">
      <alignment horizontal="center" vertical="center" wrapText="1"/>
    </xf>
    <xf numFmtId="10" fontId="34" fillId="11" borderId="46" xfId="1" applyNumberFormat="1" applyFont="1" applyFill="1" applyBorder="1" applyAlignment="1">
      <alignment horizontal="center"/>
    </xf>
    <xf numFmtId="10" fontId="34" fillId="11" borderId="46" xfId="1" applyNumberFormat="1" applyFont="1" applyFill="1" applyBorder="1" applyAlignment="1">
      <alignment horizontal="center" vertical="center" wrapText="1"/>
    </xf>
    <xf numFmtId="165" fontId="35" fillId="11" borderId="46" xfId="1" applyNumberFormat="1" applyFont="1" applyFill="1" applyBorder="1" applyAlignment="1">
      <alignment horizontal="center" vertical="center" wrapText="1"/>
    </xf>
    <xf numFmtId="0" fontId="0" fillId="14" borderId="45" xfId="0" applyFill="1" applyBorder="1"/>
    <xf numFmtId="9" fontId="19" fillId="5" borderId="9" xfId="2" applyNumberFormat="1" applyFont="1" applyFill="1" applyBorder="1" applyAlignment="1">
      <alignment horizontal="center" vertical="center" wrapText="1"/>
    </xf>
    <xf numFmtId="166" fontId="32" fillId="11" borderId="58" xfId="2" applyNumberFormat="1" applyFont="1" applyFill="1" applyBorder="1" applyAlignment="1">
      <alignment horizontal="center" vertical="center" wrapText="1"/>
    </xf>
    <xf numFmtId="10" fontId="34" fillId="11" borderId="60" xfId="1" applyNumberFormat="1" applyFont="1" applyFill="1" applyBorder="1" applyAlignment="1">
      <alignment horizontal="center" vertical="center" wrapText="1"/>
    </xf>
    <xf numFmtId="0" fontId="33" fillId="11" borderId="67" xfId="2" applyFont="1" applyFill="1" applyBorder="1" applyAlignment="1">
      <alignment horizontal="center" vertical="center" wrapText="1"/>
    </xf>
    <xf numFmtId="165" fontId="35" fillId="11" borderId="76" xfId="1" applyNumberFormat="1" applyFont="1" applyFill="1" applyBorder="1" applyAlignment="1">
      <alignment horizontal="center" vertical="center" wrapText="1"/>
    </xf>
    <xf numFmtId="166" fontId="32" fillId="13" borderId="45" xfId="2" applyNumberFormat="1" applyFont="1" applyFill="1" applyBorder="1" applyAlignment="1">
      <alignment horizontal="center" vertical="center" wrapText="1"/>
    </xf>
    <xf numFmtId="3" fontId="7" fillId="13" borderId="45" xfId="2" applyNumberFormat="1" applyFont="1" applyFill="1" applyBorder="1" applyAlignment="1">
      <alignment horizontal="center"/>
    </xf>
    <xf numFmtId="1" fontId="7" fillId="13" borderId="45" xfId="2" applyNumberFormat="1" applyFont="1" applyFill="1" applyBorder="1" applyAlignment="1">
      <alignment horizontal="center"/>
    </xf>
    <xf numFmtId="3" fontId="22" fillId="4" borderId="27" xfId="3" applyNumberFormat="1" applyFont="1" applyFill="1" applyBorder="1" applyProtection="1"/>
    <xf numFmtId="3" fontId="22" fillId="4" borderId="30" xfId="3" applyNumberFormat="1" applyFont="1" applyFill="1" applyBorder="1" applyProtection="1"/>
    <xf numFmtId="0" fontId="108" fillId="0" borderId="43" xfId="11" applyFont="1" applyBorder="1" applyAlignment="1">
      <alignment horizontal="center" vertical="center" wrapText="1"/>
    </xf>
    <xf numFmtId="3" fontId="22" fillId="0" borderId="42" xfId="3" applyNumberFormat="1" applyFont="1" applyFill="1" applyBorder="1" applyProtection="1"/>
    <xf numFmtId="3" fontId="22" fillId="0" borderId="43" xfId="3" applyNumberFormat="1" applyFont="1" applyFill="1" applyBorder="1" applyProtection="1"/>
    <xf numFmtId="10" fontId="22" fillId="3" borderId="42" xfId="4" applyNumberFormat="1" applyFont="1" applyFill="1" applyBorder="1" applyProtection="1">
      <protection locked="0"/>
    </xf>
    <xf numFmtId="10" fontId="22" fillId="3" borderId="43" xfId="4" applyNumberFormat="1" applyFont="1" applyFill="1" applyBorder="1" applyProtection="1">
      <protection locked="0"/>
    </xf>
    <xf numFmtId="10" fontId="22" fillId="3" borderId="44" xfId="4" applyNumberFormat="1" applyFont="1" applyFill="1" applyBorder="1" applyProtection="1">
      <protection locked="0"/>
    </xf>
    <xf numFmtId="10" fontId="22" fillId="5" borderId="14" xfId="4" applyNumberFormat="1" applyFont="1" applyFill="1" applyBorder="1" applyProtection="1">
      <protection locked="0"/>
    </xf>
    <xf numFmtId="165" fontId="23" fillId="6" borderId="12" xfId="3" applyNumberFormat="1" applyFont="1" applyFill="1" applyBorder="1" applyAlignment="1">
      <alignment horizontal="right"/>
    </xf>
    <xf numFmtId="10" fontId="23" fillId="6" borderId="9" xfId="2" applyNumberFormat="1" applyFont="1" applyFill="1" applyBorder="1"/>
    <xf numFmtId="0" fontId="108" fillId="4" borderId="112" xfId="11" applyFont="1" applyFill="1" applyBorder="1" applyAlignment="1">
      <alignment horizontal="center" vertical="center" wrapText="1"/>
    </xf>
    <xf numFmtId="10" fontId="21" fillId="3" borderId="2" xfId="6" applyNumberFormat="1" applyFill="1" applyBorder="1" applyAlignment="1">
      <alignment horizontal="center" vertical="center" wrapText="1"/>
    </xf>
    <xf numFmtId="0" fontId="16" fillId="6" borderId="3" xfId="6" applyFont="1" applyFill="1" applyBorder="1" applyAlignment="1">
      <alignment horizontal="center" vertical="center" wrapText="1"/>
    </xf>
    <xf numFmtId="0" fontId="16" fillId="6" borderId="3" xfId="2" applyFont="1" applyFill="1" applyBorder="1" applyAlignment="1">
      <alignment horizontal="center" vertical="center" wrapText="1"/>
    </xf>
    <xf numFmtId="3" fontId="22" fillId="4" borderId="29" xfId="4" applyNumberFormat="1" applyFont="1" applyFill="1" applyBorder="1" applyAlignment="1" applyProtection="1">
      <alignment horizontal="center"/>
      <protection locked="0"/>
    </xf>
    <xf numFmtId="3" fontId="22" fillId="4" borderId="35" xfId="4" applyNumberFormat="1" applyFont="1" applyFill="1" applyBorder="1" applyAlignment="1" applyProtection="1">
      <alignment horizontal="center"/>
      <protection locked="0"/>
    </xf>
    <xf numFmtId="3" fontId="22" fillId="4" borderId="26" xfId="4" applyNumberFormat="1" applyFont="1" applyFill="1" applyBorder="1" applyAlignment="1" applyProtection="1">
      <alignment horizontal="center"/>
      <protection locked="0"/>
    </xf>
    <xf numFmtId="10" fontId="22" fillId="5" borderId="28" xfId="4" applyNumberFormat="1" applyFont="1" applyFill="1" applyBorder="1" applyProtection="1">
      <protection locked="0"/>
    </xf>
    <xf numFmtId="10" fontId="22" fillId="5" borderId="31" xfId="4" applyNumberFormat="1" applyFont="1" applyFill="1" applyBorder="1" applyProtection="1">
      <protection locked="0"/>
    </xf>
    <xf numFmtId="10" fontId="22" fillId="5" borderId="37" xfId="4" applyNumberFormat="1" applyFont="1" applyFill="1" applyBorder="1" applyProtection="1">
      <protection locked="0"/>
    </xf>
    <xf numFmtId="0" fontId="0" fillId="14" borderId="113" xfId="0" applyFill="1" applyBorder="1"/>
    <xf numFmtId="3" fontId="41" fillId="0" borderId="42" xfId="7" applyNumberFormat="1" applyFont="1" applyBorder="1" applyAlignment="1">
      <alignment horizontal="right" vertical="center" wrapText="1"/>
    </xf>
    <xf numFmtId="3" fontId="41" fillId="0" borderId="26" xfId="7" applyNumberFormat="1" applyFont="1" applyBorder="1" applyAlignment="1">
      <alignment horizontal="right" vertical="center" wrapText="1"/>
    </xf>
    <xf numFmtId="3" fontId="22" fillId="0" borderId="32" xfId="3" applyNumberFormat="1" applyFont="1" applyFill="1" applyBorder="1" applyProtection="1"/>
    <xf numFmtId="3" fontId="22" fillId="0" borderId="29" xfId="3" applyNumberFormat="1" applyFont="1" applyFill="1" applyBorder="1" applyProtection="1"/>
    <xf numFmtId="168" fontId="22" fillId="3" borderId="42" xfId="4" applyNumberFormat="1" applyFont="1" applyFill="1" applyBorder="1" applyProtection="1">
      <protection locked="0"/>
    </xf>
    <xf numFmtId="168" fontId="22" fillId="3" borderId="43" xfId="4" applyNumberFormat="1" applyFont="1" applyFill="1" applyBorder="1" applyProtection="1">
      <protection locked="0"/>
    </xf>
    <xf numFmtId="1" fontId="22" fillId="0" borderId="15" xfId="3" applyNumberFormat="1" applyFont="1" applyFill="1" applyBorder="1" applyProtection="1"/>
    <xf numFmtId="1" fontId="22" fillId="0" borderId="17" xfId="3" applyNumberFormat="1" applyFont="1" applyFill="1" applyBorder="1" applyProtection="1"/>
    <xf numFmtId="166" fontId="112" fillId="13" borderId="46" xfId="2" applyNumberFormat="1" applyFont="1" applyFill="1" applyBorder="1" applyAlignment="1">
      <alignment horizontal="center" vertical="center" wrapText="1"/>
    </xf>
    <xf numFmtId="166" fontId="113" fillId="11" borderId="46" xfId="2" applyNumberFormat="1" applyFont="1" applyFill="1" applyBorder="1" applyAlignment="1">
      <alignment horizontal="center" vertical="center" wrapText="1"/>
    </xf>
    <xf numFmtId="166" fontId="113" fillId="13" borderId="46" xfId="2" applyNumberFormat="1" applyFont="1" applyFill="1" applyBorder="1" applyAlignment="1">
      <alignment horizontal="center" vertical="center" wrapText="1"/>
    </xf>
    <xf numFmtId="0" fontId="114" fillId="11" borderId="46" xfId="2" applyFont="1" applyFill="1" applyBorder="1" applyAlignment="1">
      <alignment horizontal="center" vertical="center" wrapText="1"/>
    </xf>
    <xf numFmtId="0" fontId="0" fillId="14" borderId="47" xfId="0" applyFill="1" applyBorder="1" applyAlignment="1">
      <alignment horizontal="center" vertical="center"/>
    </xf>
    <xf numFmtId="0" fontId="111" fillId="0" borderId="0" xfId="13"/>
    <xf numFmtId="0" fontId="20" fillId="7" borderId="23" xfId="2" applyFont="1" applyFill="1" applyBorder="1"/>
    <xf numFmtId="0" fontId="6" fillId="7" borderId="4" xfId="2" applyFill="1" applyBorder="1"/>
    <xf numFmtId="3" fontId="22" fillId="4" borderId="9" xfId="4" applyNumberFormat="1" applyFont="1" applyFill="1" applyBorder="1" applyProtection="1">
      <protection locked="0"/>
    </xf>
    <xf numFmtId="10" fontId="22" fillId="5" borderId="10" xfId="2" applyNumberFormat="1" applyFont="1" applyFill="1" applyBorder="1"/>
    <xf numFmtId="0" fontId="20" fillId="7" borderId="10" xfId="2" applyFont="1" applyFill="1" applyBorder="1"/>
    <xf numFmtId="10" fontId="34" fillId="11" borderId="48" xfId="1" applyNumberFormat="1" applyFont="1" applyFill="1" applyBorder="1" applyAlignment="1">
      <alignment horizontal="center"/>
    </xf>
    <xf numFmtId="10" fontId="34" fillId="11" borderId="48" xfId="1" applyNumberFormat="1" applyFont="1" applyFill="1" applyBorder="1" applyAlignment="1">
      <alignment horizontal="center" vertical="center" wrapText="1"/>
    </xf>
    <xf numFmtId="165" fontId="35" fillId="11" borderId="48" xfId="1" applyNumberFormat="1" applyFont="1" applyFill="1" applyBorder="1" applyAlignment="1">
      <alignment horizontal="center" vertical="center" wrapText="1"/>
    </xf>
    <xf numFmtId="10" fontId="34" fillId="11" borderId="98" xfId="1" applyNumberFormat="1" applyFont="1" applyFill="1" applyBorder="1" applyAlignment="1">
      <alignment horizontal="center"/>
    </xf>
    <xf numFmtId="10" fontId="34" fillId="11" borderId="98" xfId="1" applyNumberFormat="1" applyFont="1" applyFill="1" applyBorder="1" applyAlignment="1">
      <alignment horizontal="center" vertical="center" wrapText="1"/>
    </xf>
    <xf numFmtId="3" fontId="7" fillId="13" borderId="11" xfId="2" applyNumberFormat="1" applyFont="1" applyFill="1" applyBorder="1" applyAlignment="1">
      <alignment horizontal="center"/>
    </xf>
    <xf numFmtId="1" fontId="7" fillId="13" borderId="11" xfId="2" applyNumberFormat="1" applyFont="1" applyFill="1" applyBorder="1" applyAlignment="1">
      <alignment horizontal="center"/>
    </xf>
    <xf numFmtId="165" fontId="35" fillId="11" borderId="98" xfId="1" applyNumberFormat="1" applyFont="1" applyFill="1" applyBorder="1" applyAlignment="1">
      <alignment horizontal="center" vertical="center" wrapText="1"/>
    </xf>
    <xf numFmtId="1" fontId="22" fillId="0" borderId="26" xfId="3" applyNumberFormat="1" applyFont="1" applyFill="1" applyBorder="1" applyProtection="1"/>
    <xf numFmtId="1" fontId="22" fillId="0" borderId="29" xfId="3" applyNumberFormat="1" applyFont="1" applyFill="1" applyBorder="1" applyProtection="1"/>
    <xf numFmtId="1" fontId="22" fillId="0" borderId="25" xfId="3" applyNumberFormat="1" applyFont="1" applyFill="1" applyBorder="1" applyProtection="1"/>
    <xf numFmtId="1" fontId="22" fillId="0" borderId="38" xfId="3" applyNumberFormat="1" applyFont="1" applyFill="1" applyBorder="1" applyProtection="1"/>
    <xf numFmtId="1" fontId="22" fillId="0" borderId="10" xfId="3" applyNumberFormat="1" applyFont="1" applyFill="1" applyBorder="1" applyProtection="1"/>
    <xf numFmtId="1" fontId="22" fillId="0" borderId="9" xfId="3" applyNumberFormat="1" applyFont="1" applyFill="1" applyBorder="1" applyProtection="1"/>
    <xf numFmtId="3" fontId="22" fillId="0" borderId="38" xfId="3" applyNumberFormat="1" applyFont="1" applyFill="1" applyBorder="1" applyProtection="1"/>
    <xf numFmtId="2" fontId="34" fillId="11" borderId="48" xfId="2" applyNumberFormat="1" applyFont="1" applyFill="1" applyBorder="1" applyAlignment="1">
      <alignment horizontal="center"/>
    </xf>
    <xf numFmtId="165" fontId="34" fillId="11" borderId="48" xfId="1" applyNumberFormat="1" applyFont="1" applyFill="1" applyBorder="1" applyAlignment="1">
      <alignment horizontal="center" vertical="center" wrapText="1"/>
    </xf>
    <xf numFmtId="0" fontId="20" fillId="7" borderId="10" xfId="6" applyFont="1" applyFill="1" applyBorder="1"/>
    <xf numFmtId="3" fontId="22" fillId="0" borderId="9" xfId="3" applyNumberFormat="1" applyFont="1" applyFill="1" applyBorder="1" applyProtection="1"/>
    <xf numFmtId="3" fontId="22" fillId="4" borderId="11" xfId="4" applyNumberFormat="1" applyFont="1" applyFill="1" applyBorder="1" applyAlignment="1" applyProtection="1">
      <alignment horizontal="center"/>
      <protection locked="0"/>
    </xf>
    <xf numFmtId="2" fontId="22" fillId="5" borderId="14" xfId="4" applyNumberFormat="1" applyFont="1" applyFill="1" applyBorder="1" applyProtection="1">
      <protection locked="0"/>
    </xf>
    <xf numFmtId="2" fontId="34" fillId="11" borderId="98" xfId="2" applyNumberFormat="1" applyFont="1" applyFill="1" applyBorder="1" applyAlignment="1">
      <alignment horizontal="center"/>
    </xf>
    <xf numFmtId="165" fontId="34" fillId="11" borderId="98" xfId="1" applyNumberFormat="1" applyFont="1" applyFill="1" applyBorder="1" applyAlignment="1">
      <alignment horizontal="center" vertical="center" wrapText="1"/>
    </xf>
    <xf numFmtId="3" fontId="41" fillId="4" borderId="15" xfId="7" applyNumberFormat="1" applyFont="1" applyFill="1" applyBorder="1" applyAlignment="1">
      <alignment horizontal="center" vertical="center" wrapText="1"/>
    </xf>
    <xf numFmtId="3" fontId="22" fillId="4" borderId="21" xfId="3" applyNumberFormat="1" applyFont="1" applyFill="1" applyBorder="1" applyAlignment="1" applyProtection="1">
      <alignment horizontal="center"/>
    </xf>
    <xf numFmtId="3" fontId="22" fillId="4" borderId="25" xfId="3" applyNumberFormat="1" applyFont="1" applyFill="1" applyBorder="1" applyAlignment="1" applyProtection="1">
      <alignment horizontal="center"/>
    </xf>
    <xf numFmtId="1" fontId="22" fillId="0" borderId="1" xfId="3" applyNumberFormat="1" applyFont="1" applyFill="1" applyBorder="1" applyProtection="1"/>
    <xf numFmtId="10" fontId="34" fillId="11" borderId="13" xfId="1" applyNumberFormat="1" applyFont="1" applyFill="1" applyBorder="1" applyAlignment="1">
      <alignment horizontal="center"/>
    </xf>
    <xf numFmtId="0" fontId="17" fillId="12" borderId="60" xfId="0" applyFont="1" applyFill="1" applyBorder="1" applyAlignment="1">
      <alignment horizontal="center" vertical="center" wrapText="1"/>
    </xf>
    <xf numFmtId="10" fontId="34" fillId="11" borderId="50" xfId="1" applyNumberFormat="1" applyFont="1" applyFill="1" applyBorder="1" applyAlignment="1">
      <alignment horizontal="center" vertical="center" wrapText="1"/>
    </xf>
    <xf numFmtId="10" fontId="34" fillId="11" borderId="114" xfId="1" applyNumberFormat="1" applyFont="1" applyFill="1" applyBorder="1" applyAlignment="1">
      <alignment horizontal="center" vertical="center" wrapText="1"/>
    </xf>
    <xf numFmtId="0" fontId="17" fillId="12" borderId="76" xfId="0" applyFont="1" applyFill="1" applyBorder="1" applyAlignment="1">
      <alignment horizontal="center" vertical="center" wrapText="1"/>
    </xf>
    <xf numFmtId="165" fontId="35" fillId="11" borderId="51" xfId="1" applyNumberFormat="1" applyFont="1" applyFill="1" applyBorder="1" applyAlignment="1">
      <alignment horizontal="center" vertical="center" wrapText="1"/>
    </xf>
    <xf numFmtId="165" fontId="35" fillId="11" borderId="115" xfId="1" applyNumberFormat="1" applyFont="1" applyFill="1" applyBorder="1" applyAlignment="1">
      <alignment horizontal="center" vertical="center" wrapText="1"/>
    </xf>
    <xf numFmtId="165" fontId="23" fillId="3" borderId="11" xfId="4" applyNumberFormat="1" applyFont="1" applyFill="1" applyBorder="1" applyProtection="1">
      <protection locked="0"/>
    </xf>
    <xf numFmtId="1" fontId="109" fillId="0" borderId="38" xfId="11" applyNumberFormat="1" applyFont="1" applyBorder="1" applyAlignment="1">
      <alignment horizontal="center"/>
    </xf>
    <xf numFmtId="2" fontId="24" fillId="8" borderId="38" xfId="2" applyNumberFormat="1" applyFont="1" applyFill="1" applyBorder="1"/>
    <xf numFmtId="2" fontId="6" fillId="9" borderId="38" xfId="2" applyNumberFormat="1" applyFill="1" applyBorder="1"/>
    <xf numFmtId="165" fontId="34" fillId="11" borderId="48" xfId="1" applyNumberFormat="1" applyFont="1" applyFill="1" applyBorder="1" applyAlignment="1">
      <alignment horizontal="center" vertical="center"/>
    </xf>
    <xf numFmtId="165" fontId="35" fillId="11" borderId="48" xfId="1" applyNumberFormat="1" applyFont="1" applyFill="1" applyBorder="1" applyAlignment="1">
      <alignment horizontal="center" vertical="center"/>
    </xf>
    <xf numFmtId="1" fontId="35" fillId="11" borderId="48" xfId="2" applyNumberFormat="1" applyFont="1" applyFill="1" applyBorder="1" applyAlignment="1">
      <alignment horizontal="center" vertical="center"/>
    </xf>
    <xf numFmtId="0" fontId="110" fillId="7" borderId="10" xfId="2" applyFont="1" applyFill="1" applyBorder="1"/>
    <xf numFmtId="1" fontId="109" fillId="0" borderId="9" xfId="11" applyNumberFormat="1" applyFont="1" applyBorder="1" applyAlignment="1">
      <alignment horizontal="center"/>
    </xf>
    <xf numFmtId="2" fontId="6" fillId="9" borderId="9" xfId="2" applyNumberFormat="1" applyFill="1" applyBorder="1"/>
    <xf numFmtId="165" fontId="34" fillId="11" borderId="98" xfId="1" applyNumberFormat="1" applyFont="1" applyFill="1" applyBorder="1" applyAlignment="1">
      <alignment horizontal="center" vertical="center"/>
    </xf>
    <xf numFmtId="165" fontId="35" fillId="11" borderId="98" xfId="1" applyNumberFormat="1" applyFont="1" applyFill="1" applyBorder="1" applyAlignment="1">
      <alignment horizontal="center" vertical="center"/>
    </xf>
    <xf numFmtId="1" fontId="35" fillId="11" borderId="14" xfId="2" applyNumberFormat="1" applyFont="1" applyFill="1" applyBorder="1" applyAlignment="1">
      <alignment horizontal="center" vertical="center"/>
    </xf>
    <xf numFmtId="2" fontId="24" fillId="8" borderId="32" xfId="2" applyNumberFormat="1" applyFont="1" applyFill="1" applyBorder="1"/>
    <xf numFmtId="2" fontId="22" fillId="9" borderId="21" xfId="2" applyNumberFormat="1" applyFont="1" applyFill="1" applyBorder="1"/>
    <xf numFmtId="3" fontId="22" fillId="34" borderId="25" xfId="3" applyNumberFormat="1" applyFont="1" applyFill="1" applyBorder="1" applyProtection="1"/>
    <xf numFmtId="10" fontId="23" fillId="6" borderId="41" xfId="3" applyNumberFormat="1" applyFont="1" applyFill="1" applyBorder="1" applyAlignment="1">
      <alignment horizontal="right"/>
    </xf>
    <xf numFmtId="3" fontId="22" fillId="34" borderId="10" xfId="3" applyNumberFormat="1" applyFont="1" applyFill="1" applyBorder="1" applyProtection="1"/>
    <xf numFmtId="165" fontId="34" fillId="11" borderId="60" xfId="1" applyNumberFormat="1" applyFont="1" applyFill="1" applyBorder="1" applyAlignment="1">
      <alignment horizontal="center" vertical="center" wrapText="1"/>
    </xf>
    <xf numFmtId="165" fontId="34" fillId="11" borderId="50" xfId="1" applyNumberFormat="1" applyFont="1" applyFill="1" applyBorder="1" applyAlignment="1">
      <alignment horizontal="center" vertical="center" wrapText="1"/>
    </xf>
    <xf numFmtId="3" fontId="7" fillId="13" borderId="7" xfId="2" applyNumberFormat="1" applyFont="1" applyFill="1" applyBorder="1" applyAlignment="1">
      <alignment horizontal="center"/>
    </xf>
    <xf numFmtId="1" fontId="7" fillId="13" borderId="7" xfId="2" applyNumberFormat="1" applyFont="1" applyFill="1" applyBorder="1" applyAlignment="1">
      <alignment horizontal="center"/>
    </xf>
    <xf numFmtId="2" fontId="34" fillId="11" borderId="46" xfId="2" applyNumberFormat="1" applyFont="1" applyFill="1" applyBorder="1" applyAlignment="1">
      <alignment horizontal="center"/>
    </xf>
    <xf numFmtId="165" fontId="34" fillId="11" borderId="46" xfId="1" applyNumberFormat="1" applyFont="1" applyFill="1" applyBorder="1" applyAlignment="1">
      <alignment horizontal="center" vertical="center" wrapText="1"/>
    </xf>
    <xf numFmtId="3" fontId="22" fillId="0" borderId="4" xfId="3" applyNumberFormat="1" applyFont="1" applyFill="1" applyBorder="1" applyProtection="1"/>
    <xf numFmtId="3" fontId="7" fillId="13" borderId="48" xfId="2" applyNumberFormat="1" applyFont="1" applyFill="1" applyBorder="1" applyAlignment="1">
      <alignment horizontal="center"/>
    </xf>
    <xf numFmtId="1" fontId="7" fillId="13" borderId="48" xfId="2" applyNumberFormat="1" applyFont="1" applyFill="1" applyBorder="1" applyAlignment="1">
      <alignment horizontal="center"/>
    </xf>
    <xf numFmtId="3" fontId="22" fillId="0" borderId="10" xfId="3" applyNumberFormat="1" applyFont="1" applyFill="1" applyBorder="1" applyProtection="1"/>
    <xf numFmtId="3" fontId="7" fillId="13" borderId="98" xfId="2" applyNumberFormat="1" applyFont="1" applyFill="1" applyBorder="1" applyAlignment="1">
      <alignment horizontal="center"/>
    </xf>
    <xf numFmtId="1" fontId="7" fillId="13" borderId="98" xfId="2" applyNumberFormat="1" applyFont="1" applyFill="1" applyBorder="1" applyAlignment="1">
      <alignment horizontal="center"/>
    </xf>
    <xf numFmtId="0" fontId="115" fillId="37" borderId="45" xfId="0" applyFont="1" applyFill="1" applyBorder="1" applyAlignment="1">
      <alignment horizontal="center" vertical="center" wrapText="1"/>
    </xf>
    <xf numFmtId="0" fontId="116" fillId="0" borderId="45" xfId="0" applyFont="1" applyBorder="1"/>
    <xf numFmtId="165" fontId="43" fillId="0" borderId="33" xfId="8" applyNumberFormat="1" applyFont="1" applyBorder="1"/>
    <xf numFmtId="165" fontId="43" fillId="0" borderId="15" xfId="8" applyNumberFormat="1" applyFont="1" applyBorder="1"/>
    <xf numFmtId="165" fontId="43" fillId="0" borderId="17" xfId="8" applyNumberFormat="1" applyFont="1" applyBorder="1"/>
    <xf numFmtId="1" fontId="62" fillId="0" borderId="78" xfId="5" applyNumberFormat="1" applyFont="1" applyBorder="1"/>
    <xf numFmtId="1" fontId="22" fillId="39" borderId="10" xfId="3" applyNumberFormat="1" applyFont="1" applyFill="1" applyBorder="1" applyProtection="1"/>
    <xf numFmtId="1" fontId="22" fillId="39" borderId="9" xfId="4" applyNumberFormat="1" applyFont="1" applyFill="1" applyBorder="1" applyProtection="1">
      <protection locked="0"/>
    </xf>
    <xf numFmtId="165" fontId="23" fillId="6" borderId="9" xfId="3" applyNumberFormat="1" applyFont="1" applyFill="1" applyBorder="1" applyAlignment="1">
      <alignment horizontal="right"/>
    </xf>
    <xf numFmtId="3" fontId="22" fillId="0" borderId="38" xfId="4" applyNumberFormat="1" applyFont="1" applyFill="1" applyBorder="1" applyProtection="1">
      <protection locked="0"/>
    </xf>
    <xf numFmtId="0" fontId="41" fillId="7" borderId="10" xfId="2" applyFont="1" applyFill="1" applyBorder="1"/>
    <xf numFmtId="3" fontId="22" fillId="0" borderId="25" xfId="3" applyNumberFormat="1" applyFont="1" applyFill="1" applyBorder="1" applyProtection="1"/>
    <xf numFmtId="0" fontId="117" fillId="0" borderId="0" xfId="2" applyFont="1"/>
    <xf numFmtId="0" fontId="29" fillId="0" borderId="44" xfId="0" applyFont="1" applyBorder="1" applyAlignment="1">
      <alignment vertical="center" wrapText="1"/>
    </xf>
    <xf numFmtId="0" fontId="62" fillId="0" borderId="77" xfId="5" applyFont="1" applyBorder="1"/>
    <xf numFmtId="1" fontId="62" fillId="0" borderId="45" xfId="5" applyNumberFormat="1" applyFont="1" applyBorder="1"/>
    <xf numFmtId="0" fontId="62" fillId="0" borderId="48" xfId="5" applyFont="1" applyBorder="1" applyAlignment="1">
      <alignment horizontal="center"/>
    </xf>
    <xf numFmtId="1" fontId="62" fillId="0" borderId="55" xfId="5" applyNumberFormat="1" applyFont="1" applyBorder="1"/>
    <xf numFmtId="1" fontId="65" fillId="0" borderId="55" xfId="5" applyNumberFormat="1" applyFont="1" applyBorder="1"/>
    <xf numFmtId="3" fontId="61" fillId="0" borderId="19" xfId="0" applyNumberFormat="1" applyFont="1" applyBorder="1"/>
    <xf numFmtId="0" fontId="65" fillId="25" borderId="116" xfId="5" applyFont="1" applyFill="1" applyBorder="1"/>
    <xf numFmtId="0" fontId="65" fillId="25" borderId="56" xfId="5" applyFont="1" applyFill="1" applyBorder="1"/>
    <xf numFmtId="0" fontId="65" fillId="25" borderId="117" xfId="5" applyFont="1" applyFill="1" applyBorder="1"/>
    <xf numFmtId="0" fontId="62" fillId="0" borderId="45" xfId="0" applyFont="1" applyBorder="1" applyAlignment="1">
      <alignment horizontal="center"/>
    </xf>
    <xf numFmtId="1" fontId="0" fillId="0" borderId="45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10" fontId="29" fillId="0" borderId="8" xfId="0" applyNumberFormat="1" applyFont="1" applyBorder="1" applyAlignment="1">
      <alignment horizontal="center" vertical="center" wrapText="1"/>
    </xf>
    <xf numFmtId="165" fontId="29" fillId="0" borderId="102" xfId="0" applyNumberFormat="1" applyFont="1" applyBorder="1" applyAlignment="1">
      <alignment horizontal="center" vertical="center" wrapText="1"/>
    </xf>
    <xf numFmtId="10" fontId="29" fillId="0" borderId="102" xfId="0" applyNumberFormat="1" applyFont="1" applyBorder="1" applyAlignment="1">
      <alignment horizontal="center" vertical="center" wrapText="1"/>
    </xf>
    <xf numFmtId="10" fontId="61" fillId="22" borderId="70" xfId="2" applyNumberFormat="1" applyFont="1" applyFill="1" applyBorder="1" applyAlignment="1">
      <alignment horizontal="center" vertical="center" wrapText="1"/>
    </xf>
    <xf numFmtId="10" fontId="61" fillId="22" borderId="54" xfId="2" applyNumberFormat="1" applyFont="1" applyFill="1" applyBorder="1" applyAlignment="1">
      <alignment horizontal="center" vertical="center" wrapText="1"/>
    </xf>
    <xf numFmtId="2" fontId="61" fillId="22" borderId="54" xfId="2" applyNumberFormat="1" applyFont="1" applyFill="1" applyBorder="1" applyAlignment="1">
      <alignment horizontal="center" vertical="center" wrapText="1"/>
    </xf>
    <xf numFmtId="10" fontId="54" fillId="22" borderId="54" xfId="2" applyNumberFormat="1" applyFont="1" applyFill="1" applyBorder="1" applyAlignment="1">
      <alignment horizontal="center" vertical="center" wrapText="1"/>
    </xf>
    <xf numFmtId="2" fontId="61" fillId="22" borderId="54" xfId="8" applyNumberFormat="1" applyFont="1" applyFill="1" applyBorder="1" applyAlignment="1">
      <alignment horizontal="center" vertical="center" wrapText="1"/>
    </xf>
    <xf numFmtId="10" fontId="61" fillId="22" borderId="53" xfId="2" applyNumberFormat="1" applyFont="1" applyFill="1" applyBorder="1" applyAlignment="1">
      <alignment horizontal="center" vertical="center" wrapText="1"/>
    </xf>
    <xf numFmtId="10" fontId="61" fillId="22" borderId="57" xfId="2" applyNumberFormat="1" applyFont="1" applyFill="1" applyBorder="1" applyAlignment="1">
      <alignment horizontal="center" vertical="center" wrapText="1"/>
    </xf>
    <xf numFmtId="0" fontId="0" fillId="0" borderId="45" xfId="0" applyBorder="1"/>
    <xf numFmtId="0" fontId="0" fillId="0" borderId="0" xfId="0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0" fontId="14" fillId="0" borderId="45" xfId="1" applyNumberFormat="1" applyFont="1" applyFill="1" applyBorder="1" applyAlignment="1">
      <alignment horizontal="center" vertical="center"/>
    </xf>
    <xf numFmtId="2" fontId="14" fillId="0" borderId="45" xfId="0" applyNumberFormat="1" applyFont="1" applyBorder="1" applyAlignment="1">
      <alignment horizontal="center" vertical="center"/>
    </xf>
    <xf numFmtId="0" fontId="108" fillId="0" borderId="10" xfId="11" applyFont="1" applyBorder="1" applyAlignment="1">
      <alignment horizontal="center" vertical="center" wrapText="1"/>
    </xf>
    <xf numFmtId="10" fontId="6" fillId="3" borderId="9" xfId="2" applyNumberFormat="1" applyFill="1" applyBorder="1" applyAlignment="1">
      <alignment horizontal="center" vertical="center" wrapText="1"/>
    </xf>
    <xf numFmtId="166" fontId="22" fillId="5" borderId="1" xfId="2" applyNumberFormat="1" applyFont="1" applyFill="1" applyBorder="1"/>
    <xf numFmtId="166" fontId="22" fillId="5" borderId="4" xfId="2" applyNumberFormat="1" applyFont="1" applyFill="1" applyBorder="1"/>
    <xf numFmtId="165" fontId="19" fillId="5" borderId="9" xfId="2" applyNumberFormat="1" applyFont="1" applyFill="1" applyBorder="1" applyAlignment="1">
      <alignment horizontal="center" vertical="center" wrapText="1"/>
    </xf>
    <xf numFmtId="10" fontId="19" fillId="5" borderId="9" xfId="2" applyNumberFormat="1" applyFont="1" applyFill="1" applyBorder="1" applyAlignment="1">
      <alignment horizontal="center" vertical="center" wrapText="1"/>
    </xf>
    <xf numFmtId="3" fontId="22" fillId="4" borderId="42" xfId="3" applyNumberFormat="1" applyFont="1" applyFill="1" applyBorder="1" applyProtection="1"/>
    <xf numFmtId="165" fontId="19" fillId="5" borderId="1" xfId="2" applyNumberFormat="1" applyFont="1" applyFill="1" applyBorder="1" applyAlignment="1">
      <alignment horizontal="center" vertical="center" wrapText="1"/>
    </xf>
    <xf numFmtId="165" fontId="22" fillId="5" borderId="28" xfId="4" applyNumberFormat="1" applyFont="1" applyFill="1" applyBorder="1" applyProtection="1">
      <protection locked="0"/>
    </xf>
    <xf numFmtId="165" fontId="22" fillId="5" borderId="31" xfId="4" applyNumberFormat="1" applyFont="1" applyFill="1" applyBorder="1" applyProtection="1">
      <protection locked="0"/>
    </xf>
    <xf numFmtId="3" fontId="22" fillId="4" borderId="39" xfId="3" applyNumberFormat="1" applyFont="1" applyFill="1" applyBorder="1" applyProtection="1"/>
    <xf numFmtId="165" fontId="22" fillId="5" borderId="41" xfId="4" applyNumberFormat="1" applyFont="1" applyFill="1" applyBorder="1" applyProtection="1">
      <protection locked="0"/>
    </xf>
    <xf numFmtId="3" fontId="22" fillId="4" borderId="11" xfId="3" applyNumberFormat="1" applyFont="1" applyFill="1" applyBorder="1" applyProtection="1"/>
    <xf numFmtId="165" fontId="22" fillId="5" borderId="12" xfId="4" applyNumberFormat="1" applyFont="1" applyFill="1" applyBorder="1" applyProtection="1">
      <protection locked="0"/>
    </xf>
    <xf numFmtId="10" fontId="22" fillId="5" borderId="41" xfId="4" applyNumberFormat="1" applyFont="1" applyFill="1" applyBorder="1" applyProtection="1">
      <protection locked="0"/>
    </xf>
    <xf numFmtId="10" fontId="22" fillId="5" borderId="42" xfId="2" applyNumberFormat="1" applyFont="1" applyFill="1" applyBorder="1"/>
    <xf numFmtId="10" fontId="22" fillId="5" borderId="43" xfId="2" applyNumberFormat="1" applyFont="1" applyFill="1" applyBorder="1"/>
    <xf numFmtId="10" fontId="22" fillId="5" borderId="44" xfId="2" applyNumberFormat="1" applyFont="1" applyFill="1" applyBorder="1"/>
    <xf numFmtId="9" fontId="17" fillId="0" borderId="45" xfId="1" applyFont="1" applyBorder="1" applyAlignment="1">
      <alignment horizontal="center"/>
    </xf>
    <xf numFmtId="0" fontId="115" fillId="37" borderId="0" xfId="0" applyFont="1" applyFill="1" applyBorder="1" applyAlignment="1">
      <alignment horizontal="center" vertical="center" wrapText="1"/>
    </xf>
    <xf numFmtId="10" fontId="6" fillId="3" borderId="0" xfId="2" applyNumberFormat="1" applyFill="1" applyBorder="1" applyAlignment="1">
      <alignment horizontal="center" vertical="center" wrapText="1"/>
    </xf>
    <xf numFmtId="9" fontId="19" fillId="5" borderId="4" xfId="2" applyNumberFormat="1" applyFont="1" applyFill="1" applyBorder="1" applyAlignment="1">
      <alignment horizontal="center" vertical="center" wrapText="1"/>
    </xf>
    <xf numFmtId="0" fontId="0" fillId="14" borderId="0" xfId="0" applyFill="1" applyBorder="1" applyAlignment="1">
      <alignment horizontal="center" vertical="center"/>
    </xf>
    <xf numFmtId="0" fontId="0" fillId="14" borderId="0" xfId="0" applyFill="1" applyBorder="1"/>
    <xf numFmtId="0" fontId="21" fillId="4" borderId="1" xfId="2" applyFont="1" applyFill="1" applyBorder="1" applyAlignment="1">
      <alignment horizontal="center" vertical="center" wrapText="1"/>
    </xf>
    <xf numFmtId="9" fontId="19" fillId="5" borderId="9" xfId="6" applyNumberFormat="1" applyFont="1" applyFill="1" applyBorder="1" applyAlignment="1">
      <alignment horizontal="center" vertical="center" wrapText="1"/>
    </xf>
    <xf numFmtId="9" fontId="19" fillId="5" borderId="10" xfId="6" applyNumberFormat="1" applyFont="1" applyFill="1" applyBorder="1" applyAlignment="1">
      <alignment horizontal="center" vertical="center" wrapText="1"/>
    </xf>
    <xf numFmtId="10" fontId="22" fillId="5" borderId="9" xfId="4" applyNumberFormat="1" applyFont="1" applyFill="1" applyBorder="1" applyProtection="1">
      <protection locked="0"/>
    </xf>
    <xf numFmtId="2" fontId="19" fillId="5" borderId="13" xfId="2" applyNumberFormat="1" applyFont="1" applyFill="1" applyBorder="1" applyAlignment="1">
      <alignment horizontal="center" vertical="center" wrapText="1"/>
    </xf>
    <xf numFmtId="2" fontId="22" fillId="9" borderId="4" xfId="2" applyNumberFormat="1" applyFont="1" applyFill="1" applyBorder="1"/>
    <xf numFmtId="2" fontId="22" fillId="9" borderId="9" xfId="2" applyNumberFormat="1" applyFont="1" applyFill="1" applyBorder="1"/>
    <xf numFmtId="10" fontId="23" fillId="6" borderId="9" xfId="3" applyNumberFormat="1" applyFont="1" applyFill="1" applyBorder="1" applyAlignment="1">
      <alignment horizontal="right"/>
    </xf>
    <xf numFmtId="10" fontId="19" fillId="5" borderId="10" xfId="2" applyNumberFormat="1" applyFont="1" applyFill="1" applyBorder="1" applyAlignment="1">
      <alignment horizontal="center" vertical="center" wrapText="1"/>
    </xf>
    <xf numFmtId="166" fontId="19" fillId="5" borderId="10" xfId="2" applyNumberFormat="1" applyFont="1" applyFill="1" applyBorder="1" applyAlignment="1">
      <alignment horizontal="center" vertical="center" wrapText="1"/>
    </xf>
    <xf numFmtId="0" fontId="29" fillId="7" borderId="42" xfId="0" applyFont="1" applyFill="1" applyBorder="1" applyAlignment="1">
      <alignment vertical="center" wrapText="1"/>
    </xf>
    <xf numFmtId="0" fontId="29" fillId="7" borderId="8" xfId="0" applyFont="1" applyFill="1" applyBorder="1" applyAlignment="1">
      <alignment vertical="center" wrapText="1"/>
    </xf>
    <xf numFmtId="0" fontId="29" fillId="7" borderId="8" xfId="0" applyFont="1" applyFill="1" applyBorder="1" applyAlignment="1">
      <alignment horizontal="center" vertical="center" wrapText="1"/>
    </xf>
    <xf numFmtId="9" fontId="29" fillId="7" borderId="8" xfId="0" applyNumberFormat="1" applyFont="1" applyFill="1" applyBorder="1" applyAlignment="1">
      <alignment horizontal="center" vertical="center" wrapText="1"/>
    </xf>
    <xf numFmtId="0" fontId="29" fillId="7" borderId="42" xfId="0" applyFont="1" applyFill="1" applyBorder="1" applyAlignment="1">
      <alignment horizontal="center" vertical="center" wrapText="1"/>
    </xf>
    <xf numFmtId="0" fontId="29" fillId="7" borderId="12" xfId="0" applyFont="1" applyFill="1" applyBorder="1" applyAlignment="1">
      <alignment vertical="center" wrapText="1"/>
    </xf>
    <xf numFmtId="0" fontId="29" fillId="7" borderId="12" xfId="0" applyFont="1" applyFill="1" applyBorder="1" applyAlignment="1">
      <alignment horizontal="center" vertical="center" wrapText="1"/>
    </xf>
    <xf numFmtId="0" fontId="29" fillId="7" borderId="9" xfId="0" applyFont="1" applyFill="1" applyBorder="1" applyAlignment="1">
      <alignment vertical="center" wrapText="1"/>
    </xf>
    <xf numFmtId="10" fontId="29" fillId="7" borderId="12" xfId="1" applyNumberFormat="1" applyFont="1" applyFill="1" applyBorder="1" applyAlignment="1">
      <alignment horizontal="center" vertical="center" wrapText="1"/>
    </xf>
    <xf numFmtId="10" fontId="22" fillId="3" borderId="10" xfId="4" applyNumberFormat="1" applyFont="1" applyFill="1" applyBorder="1" applyProtection="1">
      <protection locked="0"/>
    </xf>
    <xf numFmtId="10" fontId="22" fillId="3" borderId="7" xfId="4" applyNumberFormat="1" applyFont="1" applyFill="1" applyBorder="1" applyProtection="1">
      <protection locked="0"/>
    </xf>
    <xf numFmtId="2" fontId="19" fillId="5" borderId="9" xfId="6" applyNumberFormat="1" applyFont="1" applyFill="1" applyBorder="1" applyAlignment="1">
      <alignment horizontal="center" vertical="center" wrapText="1"/>
    </xf>
    <xf numFmtId="3" fontId="62" fillId="0" borderId="45" xfId="5" applyNumberFormat="1" applyFont="1" applyBorder="1"/>
    <xf numFmtId="0" fontId="16" fillId="24" borderId="60" xfId="5" applyFont="1" applyFill="1" applyBorder="1" applyAlignment="1">
      <alignment horizontal="center" vertical="center" wrapText="1"/>
    </xf>
    <xf numFmtId="0" fontId="73" fillId="16" borderId="73" xfId="5" applyFont="1" applyFill="1" applyBorder="1" applyAlignment="1">
      <alignment horizontal="center" vertical="center" wrapText="1"/>
    </xf>
    <xf numFmtId="0" fontId="73" fillId="16" borderId="118" xfId="5" applyFont="1" applyFill="1" applyBorder="1" applyAlignment="1">
      <alignment horizontal="center" vertical="center" wrapText="1"/>
    </xf>
    <xf numFmtId="0" fontId="73" fillId="16" borderId="74" xfId="5" applyFont="1" applyFill="1" applyBorder="1" applyAlignment="1">
      <alignment horizontal="center" vertical="center" wrapText="1"/>
    </xf>
    <xf numFmtId="0" fontId="73" fillId="16" borderId="119" xfId="0" applyFont="1" applyFill="1" applyBorder="1" applyAlignment="1">
      <alignment horizontal="center" vertical="center" wrapText="1"/>
    </xf>
    <xf numFmtId="0" fontId="65" fillId="25" borderId="3" xfId="5" applyFont="1" applyFill="1" applyBorder="1"/>
    <xf numFmtId="0" fontId="65" fillId="25" borderId="5" xfId="5" applyFont="1" applyFill="1" applyBorder="1"/>
    <xf numFmtId="0" fontId="66" fillId="0" borderId="116" xfId="5" applyFont="1" applyBorder="1"/>
    <xf numFmtId="0" fontId="66" fillId="0" borderId="0" xfId="5" applyFont="1" applyBorder="1"/>
    <xf numFmtId="0" fontId="65" fillId="0" borderId="0" xfId="5" applyFont="1" applyBorder="1"/>
    <xf numFmtId="0" fontId="0" fillId="0" borderId="5" xfId="0" applyBorder="1"/>
    <xf numFmtId="3" fontId="62" fillId="0" borderId="120" xfId="5" applyNumberFormat="1" applyFont="1" applyBorder="1"/>
    <xf numFmtId="1" fontId="62" fillId="0" borderId="121" xfId="0" applyNumberFormat="1" applyFont="1" applyBorder="1"/>
    <xf numFmtId="0" fontId="39" fillId="15" borderId="45" xfId="2" applyFont="1" applyFill="1" applyBorder="1" applyAlignment="1">
      <alignment horizontal="center" vertical="center" wrapText="1"/>
    </xf>
    <xf numFmtId="3" fontId="29" fillId="0" borderId="122" xfId="10" applyNumberFormat="1" applyFont="1" applyBorder="1"/>
    <xf numFmtId="3" fontId="61" fillId="0" borderId="48" xfId="10" applyNumberFormat="1" applyFont="1" applyBorder="1"/>
    <xf numFmtId="1" fontId="42" fillId="0" borderId="13" xfId="4" applyNumberFormat="1" applyFont="1" applyFill="1" applyBorder="1" applyProtection="1">
      <protection locked="0"/>
    </xf>
    <xf numFmtId="1" fontId="23" fillId="0" borderId="14" xfId="4" applyNumberFormat="1" applyFont="1" applyFill="1" applyBorder="1" applyProtection="1">
      <protection locked="0"/>
    </xf>
    <xf numFmtId="3" fontId="29" fillId="0" borderId="120" xfId="10" applyNumberFormat="1" applyFont="1" applyBorder="1"/>
    <xf numFmtId="1" fontId="118" fillId="0" borderId="127" xfId="4" applyNumberFormat="1" applyFont="1" applyFill="1" applyBorder="1" applyProtection="1">
      <protection locked="0"/>
    </xf>
    <xf numFmtId="1" fontId="23" fillId="0" borderId="45" xfId="4" applyNumberFormat="1" applyFont="1" applyFill="1" applyBorder="1" applyProtection="1">
      <protection locked="0"/>
    </xf>
    <xf numFmtId="1" fontId="39" fillId="15" borderId="45" xfId="2" applyNumberFormat="1" applyFont="1" applyFill="1" applyBorder="1" applyAlignment="1">
      <alignment horizontal="center" vertical="center" wrapText="1"/>
    </xf>
    <xf numFmtId="3" fontId="61" fillId="0" borderId="45" xfId="10" applyNumberFormat="1" applyFont="1" applyBorder="1"/>
    <xf numFmtId="1" fontId="23" fillId="0" borderId="48" xfId="4" applyNumberFormat="1" applyFont="1" applyFill="1" applyBorder="1" applyProtection="1">
      <protection locked="0"/>
    </xf>
    <xf numFmtId="1" fontId="23" fillId="0" borderId="98" xfId="4" applyNumberFormat="1" applyFont="1" applyFill="1" applyBorder="1" applyProtection="1">
      <protection locked="0"/>
    </xf>
    <xf numFmtId="3" fontId="29" fillId="0" borderId="126" xfId="10" applyNumberFormat="1" applyFont="1" applyBorder="1"/>
    <xf numFmtId="1" fontId="22" fillId="0" borderId="121" xfId="4" applyNumberFormat="1" applyFont="1" applyFill="1" applyBorder="1" applyProtection="1">
      <protection locked="0"/>
    </xf>
    <xf numFmtId="1" fontId="22" fillId="0" borderId="125" xfId="4" applyNumberFormat="1" applyFont="1" applyFill="1" applyBorder="1" applyProtection="1">
      <protection locked="0"/>
    </xf>
    <xf numFmtId="3" fontId="29" fillId="0" borderId="124" xfId="10" applyNumberFormat="1" applyFont="1" applyBorder="1"/>
    <xf numFmtId="1" fontId="118" fillId="0" borderId="45" xfId="4" applyNumberFormat="1" applyFont="1" applyFill="1" applyBorder="1" applyProtection="1">
      <protection locked="0"/>
    </xf>
    <xf numFmtId="1" fontId="118" fillId="0" borderId="123" xfId="4" applyNumberFormat="1" applyFont="1" applyFill="1" applyBorder="1" applyProtection="1">
      <protection locked="0"/>
    </xf>
    <xf numFmtId="1" fontId="22" fillId="0" borderId="128" xfId="4" applyNumberFormat="1" applyFont="1" applyFill="1" applyBorder="1" applyProtection="1">
      <protection locked="0"/>
    </xf>
    <xf numFmtId="0" fontId="3" fillId="0" borderId="0" xfId="2" applyFont="1"/>
    <xf numFmtId="0" fontId="14" fillId="0" borderId="46" xfId="0" applyFont="1" applyBorder="1" applyAlignment="1">
      <alignment horizontal="center" vertical="center"/>
    </xf>
    <xf numFmtId="0" fontId="120" fillId="32" borderId="13" xfId="0" applyFont="1" applyFill="1" applyBorder="1" applyAlignment="1">
      <alignment horizontal="center" vertical="center" wrapText="1"/>
    </xf>
    <xf numFmtId="0" fontId="121" fillId="37" borderId="98" xfId="0" applyFont="1" applyFill="1" applyBorder="1" applyAlignment="1">
      <alignment horizontal="center" vertical="center" wrapText="1"/>
    </xf>
    <xf numFmtId="0" fontId="121" fillId="37" borderId="14" xfId="0" applyFont="1" applyFill="1" applyBorder="1" applyAlignment="1">
      <alignment horizontal="center" vertical="center" wrapText="1"/>
    </xf>
    <xf numFmtId="0" fontId="15" fillId="23" borderId="0" xfId="5" applyFont="1" applyFill="1" applyBorder="1" applyAlignment="1">
      <alignment horizontal="center" vertical="center" wrapText="1"/>
    </xf>
    <xf numFmtId="0" fontId="62" fillId="25" borderId="0" xfId="5" applyFont="1" applyFill="1" applyBorder="1" applyAlignment="1">
      <alignment horizontal="center"/>
    </xf>
    <xf numFmtId="0" fontId="62" fillId="0" borderId="0" xfId="5" applyFont="1" applyBorder="1" applyAlignment="1">
      <alignment horizontal="center"/>
    </xf>
    <xf numFmtId="0" fontId="62" fillId="0" borderId="0" xfId="5" applyFont="1" applyBorder="1"/>
    <xf numFmtId="0" fontId="62" fillId="0" borderId="0" xfId="0" applyFont="1" applyBorder="1"/>
    <xf numFmtId="10" fontId="34" fillId="11" borderId="76" xfId="1" applyNumberFormat="1" applyFont="1" applyFill="1" applyBorder="1" applyAlignment="1">
      <alignment horizontal="center"/>
    </xf>
    <xf numFmtId="3" fontId="22" fillId="4" borderId="13" xfId="3" applyNumberFormat="1" applyFont="1" applyFill="1" applyBorder="1" applyProtection="1"/>
    <xf numFmtId="3" fontId="22" fillId="4" borderId="98" xfId="3" applyNumberFormat="1" applyFont="1" applyFill="1" applyBorder="1" applyProtection="1"/>
    <xf numFmtId="3" fontId="22" fillId="4" borderId="98" xfId="3" applyNumberFormat="1" applyFont="1" applyFill="1" applyBorder="1" applyAlignment="1" applyProtection="1">
      <alignment horizontal="center"/>
    </xf>
    <xf numFmtId="10" fontId="22" fillId="3" borderId="98" xfId="4" applyNumberFormat="1" applyFont="1" applyFill="1" applyBorder="1" applyProtection="1">
      <protection locked="0"/>
    </xf>
    <xf numFmtId="10" fontId="22" fillId="5" borderId="98" xfId="6" applyNumberFormat="1" applyFont="1" applyFill="1" applyBorder="1"/>
    <xf numFmtId="10" fontId="22" fillId="5" borderId="98" xfId="4" applyNumberFormat="1" applyFont="1" applyFill="1" applyBorder="1" applyProtection="1">
      <protection locked="0"/>
    </xf>
    <xf numFmtId="165" fontId="23" fillId="6" borderId="98" xfId="3" applyNumberFormat="1" applyFont="1" applyFill="1" applyBorder="1" applyAlignment="1">
      <alignment horizontal="right"/>
    </xf>
    <xf numFmtId="2" fontId="29" fillId="0" borderId="8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wrapText="1"/>
    </xf>
    <xf numFmtId="0" fontId="0" fillId="7" borderId="45" xfId="0" applyFill="1" applyBorder="1"/>
    <xf numFmtId="0" fontId="9" fillId="0" borderId="0" xfId="0" applyFont="1"/>
    <xf numFmtId="10" fontId="22" fillId="5" borderId="117" xfId="4" applyNumberFormat="1" applyFont="1" applyFill="1" applyBorder="1" applyProtection="1">
      <protection locked="0"/>
    </xf>
    <xf numFmtId="2" fontId="34" fillId="11" borderId="115" xfId="2" applyNumberFormat="1" applyFont="1" applyFill="1" applyBorder="1" applyAlignment="1">
      <alignment horizontal="center"/>
    </xf>
    <xf numFmtId="2" fontId="34" fillId="11" borderId="9" xfId="2" applyNumberFormat="1" applyFont="1" applyFill="1" applyBorder="1" applyAlignment="1">
      <alignment horizontal="center"/>
    </xf>
    <xf numFmtId="0" fontId="20" fillId="3" borderId="9" xfId="2" applyFont="1" applyFill="1" applyBorder="1"/>
    <xf numFmtId="165" fontId="23" fillId="6" borderId="27" xfId="3" applyNumberFormat="1" applyFont="1" applyFill="1" applyBorder="1" applyAlignment="1">
      <alignment horizontal="right"/>
    </xf>
    <xf numFmtId="165" fontId="23" fillId="6" borderId="30" xfId="3" applyNumberFormat="1" applyFont="1" applyFill="1" applyBorder="1" applyAlignment="1">
      <alignment horizontal="right"/>
    </xf>
    <xf numFmtId="165" fontId="23" fillId="6" borderId="39" xfId="3" applyNumberFormat="1" applyFont="1" applyFill="1" applyBorder="1" applyAlignment="1">
      <alignment horizontal="right"/>
    </xf>
    <xf numFmtId="165" fontId="23" fillId="6" borderId="11" xfId="3" applyNumberFormat="1" applyFont="1" applyFill="1" applyBorder="1" applyAlignment="1">
      <alignment horizontal="right"/>
    </xf>
    <xf numFmtId="10" fontId="34" fillId="11" borderId="51" xfId="1" applyNumberFormat="1" applyFont="1" applyFill="1" applyBorder="1" applyAlignment="1">
      <alignment horizontal="center"/>
    </xf>
    <xf numFmtId="10" fontId="34" fillId="11" borderId="115" xfId="1" applyNumberFormat="1" applyFont="1" applyFill="1" applyBorder="1" applyAlignment="1">
      <alignment horizontal="center"/>
    </xf>
    <xf numFmtId="2" fontId="16" fillId="6" borderId="5" xfId="2" applyNumberFormat="1" applyFont="1" applyFill="1" applyBorder="1" applyAlignment="1">
      <alignment horizontal="center" vertical="center" wrapText="1"/>
    </xf>
    <xf numFmtId="1" fontId="7" fillId="13" borderId="9" xfId="2" applyNumberFormat="1" applyFont="1" applyFill="1" applyBorder="1" applyAlignment="1">
      <alignment horizontal="center"/>
    </xf>
    <xf numFmtId="165" fontId="43" fillId="0" borderId="39" xfId="8" applyNumberFormat="1" applyFont="1" applyBorder="1"/>
    <xf numFmtId="165" fontId="43" fillId="0" borderId="25" xfId="8" applyNumberFormat="1" applyFont="1" applyBorder="1"/>
    <xf numFmtId="10" fontId="61" fillId="23" borderId="38" xfId="8" applyNumberFormat="1" applyFont="1" applyFill="1" applyBorder="1"/>
    <xf numFmtId="0" fontId="43" fillId="0" borderId="9" xfId="8" applyFont="1" applyBorder="1"/>
    <xf numFmtId="165" fontId="43" fillId="0" borderId="11" xfId="8" applyNumberFormat="1" applyFont="1" applyBorder="1"/>
    <xf numFmtId="165" fontId="43" fillId="0" borderId="10" xfId="8" applyNumberFormat="1" applyFont="1" applyBorder="1"/>
    <xf numFmtId="10" fontId="61" fillId="23" borderId="9" xfId="8" applyNumberFormat="1" applyFont="1" applyFill="1" applyBorder="1"/>
    <xf numFmtId="0" fontId="116" fillId="0" borderId="48" xfId="0" applyFont="1" applyBorder="1"/>
    <xf numFmtId="10" fontId="21" fillId="0" borderId="39" xfId="8" applyNumberFormat="1" applyBorder="1"/>
    <xf numFmtId="10" fontId="21" fillId="0" borderId="5" xfId="8" applyNumberFormat="1" applyBorder="1"/>
    <xf numFmtId="10" fontId="64" fillId="9" borderId="38" xfId="8" applyNumberFormat="1" applyFont="1" applyFill="1" applyBorder="1"/>
    <xf numFmtId="0" fontId="21" fillId="0" borderId="9" xfId="8" applyBorder="1"/>
    <xf numFmtId="10" fontId="21" fillId="0" borderId="11" xfId="8" applyNumberFormat="1" applyBorder="1"/>
    <xf numFmtId="165" fontId="6" fillId="0" borderId="11" xfId="2" applyNumberFormat="1" applyBorder="1"/>
    <xf numFmtId="10" fontId="21" fillId="0" borderId="12" xfId="8" applyNumberFormat="1" applyBorder="1"/>
    <xf numFmtId="10" fontId="64" fillId="9" borderId="9" xfId="8" applyNumberFormat="1" applyFont="1" applyFill="1" applyBorder="1"/>
    <xf numFmtId="2" fontId="16" fillId="6" borderId="5" xfId="26" applyNumberFormat="1" applyFont="1" applyFill="1" applyBorder="1" applyAlignment="1">
      <alignment horizontal="center" vertical="center" wrapText="1"/>
    </xf>
    <xf numFmtId="0" fontId="122" fillId="4" borderId="1" xfId="2" applyFont="1" applyFill="1" applyBorder="1" applyAlignment="1">
      <alignment horizontal="center" vertical="center" wrapText="1"/>
    </xf>
    <xf numFmtId="0" fontId="0" fillId="0" borderId="45" xfId="0" applyBorder="1" applyAlignment="1">
      <alignment wrapText="1"/>
    </xf>
    <xf numFmtId="0" fontId="9" fillId="0" borderId="45" xfId="0" applyFont="1" applyBorder="1"/>
    <xf numFmtId="3" fontId="22" fillId="4" borderId="68" xfId="4" applyNumberFormat="1" applyFont="1" applyFill="1" applyBorder="1" applyProtection="1">
      <protection locked="0"/>
    </xf>
    <xf numFmtId="1" fontId="62" fillId="7" borderId="45" xfId="5" applyNumberFormat="1" applyFont="1" applyFill="1" applyBorder="1"/>
    <xf numFmtId="1" fontId="62" fillId="0" borderId="45" xfId="5" applyNumberFormat="1" applyFont="1" applyFill="1" applyBorder="1"/>
    <xf numFmtId="9" fontId="19" fillId="5" borderId="10" xfId="2" applyNumberFormat="1" applyFont="1" applyFill="1" applyBorder="1" applyAlignment="1">
      <alignment horizontal="left" vertical="center" wrapText="1" indent="2"/>
    </xf>
    <xf numFmtId="1" fontId="62" fillId="7" borderId="78" xfId="5" applyNumberFormat="1" applyFont="1" applyFill="1" applyBorder="1"/>
    <xf numFmtId="0" fontId="62" fillId="7" borderId="45" xfId="5" applyFont="1" applyFill="1" applyBorder="1"/>
    <xf numFmtId="1" fontId="45" fillId="0" borderId="0" xfId="5" applyNumberFormat="1" applyFont="1"/>
    <xf numFmtId="1" fontId="62" fillId="0" borderId="78" xfId="5" applyNumberFormat="1" applyFont="1" applyFill="1" applyBorder="1"/>
    <xf numFmtId="0" fontId="62" fillId="0" borderId="45" xfId="0" applyFont="1" applyFill="1" applyBorder="1"/>
    <xf numFmtId="1" fontId="22" fillId="7" borderId="17" xfId="3" applyNumberFormat="1" applyFont="1" applyFill="1" applyBorder="1" applyProtection="1"/>
    <xf numFmtId="0" fontId="2" fillId="0" borderId="0" xfId="2" applyFont="1"/>
    <xf numFmtId="0" fontId="62" fillId="7" borderId="78" xfId="5" applyFont="1" applyFill="1" applyBorder="1"/>
    <xf numFmtId="1" fontId="65" fillId="7" borderId="55" xfId="5" applyNumberFormat="1" applyFont="1" applyFill="1" applyBorder="1"/>
    <xf numFmtId="1" fontId="29" fillId="7" borderId="0" xfId="0" applyNumberFormat="1" applyFont="1" applyFill="1"/>
    <xf numFmtId="0" fontId="62" fillId="7" borderId="77" xfId="5" applyFont="1" applyFill="1" applyBorder="1"/>
    <xf numFmtId="1" fontId="24" fillId="7" borderId="0" xfId="6" applyNumberFormat="1" applyFont="1" applyFill="1"/>
    <xf numFmtId="0" fontId="65" fillId="7" borderId="0" xfId="5" applyFont="1" applyFill="1"/>
    <xf numFmtId="1" fontId="65" fillId="0" borderId="55" xfId="5" applyNumberFormat="1" applyFont="1" applyFill="1" applyBorder="1"/>
    <xf numFmtId="1" fontId="23" fillId="0" borderId="13" xfId="4" applyNumberFormat="1" applyFont="1" applyFill="1" applyBorder="1" applyProtection="1">
      <protection locked="0"/>
    </xf>
    <xf numFmtId="1" fontId="23" fillId="0" borderId="115" xfId="4" applyNumberFormat="1" applyFont="1" applyFill="1" applyBorder="1" applyProtection="1">
      <protection locked="0"/>
    </xf>
    <xf numFmtId="0" fontId="30" fillId="10" borderId="13" xfId="0" applyFont="1" applyFill="1" applyBorder="1" applyAlignment="1">
      <alignment vertical="center"/>
    </xf>
    <xf numFmtId="0" fontId="25" fillId="0" borderId="14" xfId="2" applyFont="1" applyBorder="1"/>
    <xf numFmtId="0" fontId="115" fillId="37" borderId="9" xfId="0" applyFont="1" applyFill="1" applyBorder="1" applyAlignment="1">
      <alignment horizontal="center" vertical="center" wrapText="1"/>
    </xf>
    <xf numFmtId="0" fontId="108" fillId="4" borderId="129" xfId="11" applyFont="1" applyFill="1" applyBorder="1" applyAlignment="1">
      <alignment horizontal="center" vertical="center" wrapText="1"/>
    </xf>
    <xf numFmtId="0" fontId="20" fillId="3" borderId="21" xfId="2" applyFont="1" applyFill="1" applyBorder="1"/>
    <xf numFmtId="0" fontId="115" fillId="37" borderId="44" xfId="0" applyFont="1" applyFill="1" applyBorder="1" applyAlignment="1">
      <alignment horizontal="center" vertical="center" wrapText="1"/>
    </xf>
    <xf numFmtId="0" fontId="73" fillId="16" borderId="58" xfId="0" applyFont="1" applyFill="1" applyBorder="1" applyAlignment="1">
      <alignment horizontal="center" vertical="center" wrapText="1"/>
    </xf>
    <xf numFmtId="0" fontId="65" fillId="25" borderId="53" xfId="5" applyFont="1" applyFill="1" applyBorder="1"/>
    <xf numFmtId="0" fontId="65" fillId="25" borderId="55" xfId="5" applyFont="1" applyFill="1" applyBorder="1"/>
    <xf numFmtId="1" fontId="62" fillId="0" borderId="60" xfId="0" applyNumberFormat="1" applyFont="1" applyBorder="1"/>
    <xf numFmtId="0" fontId="62" fillId="0" borderId="76" xfId="0" applyFont="1" applyBorder="1" applyAlignment="1">
      <alignment horizontal="center"/>
    </xf>
    <xf numFmtId="0" fontId="73" fillId="16" borderId="130" xfId="5" applyFont="1" applyFill="1" applyBorder="1" applyAlignment="1">
      <alignment horizontal="center" vertical="center" wrapText="1"/>
    </xf>
    <xf numFmtId="0" fontId="73" fillId="16" borderId="131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65" fillId="25" borderId="42" xfId="5" applyFont="1" applyFill="1" applyBorder="1"/>
    <xf numFmtId="3" fontId="62" fillId="0" borderId="126" xfId="5" applyNumberFormat="1" applyFont="1" applyBorder="1"/>
    <xf numFmtId="3" fontId="62" fillId="0" borderId="127" xfId="5" applyNumberFormat="1" applyFont="1" applyBorder="1"/>
    <xf numFmtId="0" fontId="62" fillId="0" borderId="127" xfId="5" applyFont="1" applyBorder="1"/>
    <xf numFmtId="1" fontId="62" fillId="0" borderId="127" xfId="5" applyNumberFormat="1" applyFont="1" applyBorder="1"/>
    <xf numFmtId="1" fontId="62" fillId="0" borderId="128" xfId="0" applyNumberFormat="1" applyFont="1" applyBorder="1"/>
    <xf numFmtId="0" fontId="65" fillId="25" borderId="44" xfId="5" applyFont="1" applyFill="1" applyBorder="1"/>
    <xf numFmtId="0" fontId="65" fillId="25" borderId="119" xfId="5" applyFont="1" applyFill="1" applyBorder="1"/>
    <xf numFmtId="3" fontId="62" fillId="0" borderId="124" xfId="5" applyNumberFormat="1" applyFont="1" applyBorder="1"/>
    <xf numFmtId="3" fontId="62" fillId="0" borderId="123" xfId="5" applyNumberFormat="1" applyFont="1" applyBorder="1"/>
    <xf numFmtId="0" fontId="62" fillId="0" borderId="123" xfId="5" applyFont="1" applyBorder="1"/>
    <xf numFmtId="1" fontId="62" fillId="0" borderId="123" xfId="5" applyNumberFormat="1" applyFont="1" applyBorder="1"/>
    <xf numFmtId="1" fontId="62" fillId="0" borderId="123" xfId="5" applyNumberFormat="1" applyFont="1" applyFill="1" applyBorder="1"/>
    <xf numFmtId="1" fontId="62" fillId="0" borderId="125" xfId="0" applyNumberFormat="1" applyFont="1" applyBorder="1"/>
    <xf numFmtId="3" fontId="7" fillId="13" borderId="10" xfId="2" applyNumberFormat="1" applyFont="1" applyFill="1" applyBorder="1" applyAlignment="1">
      <alignment horizontal="center"/>
    </xf>
    <xf numFmtId="1" fontId="7" fillId="13" borderId="12" xfId="2" applyNumberFormat="1" applyFont="1" applyFill="1" applyBorder="1" applyAlignment="1">
      <alignment horizontal="center"/>
    </xf>
    <xf numFmtId="1" fontId="48" fillId="0" borderId="46" xfId="6" applyNumberFormat="1" applyFont="1" applyBorder="1" applyAlignment="1">
      <alignment horizontal="center" vertical="center" wrapText="1"/>
    </xf>
    <xf numFmtId="3" fontId="41" fillId="4" borderId="26" xfId="7" applyNumberFormat="1" applyFont="1" applyFill="1" applyBorder="1" applyAlignment="1">
      <alignment horizontal="right" vertical="center" wrapText="1"/>
    </xf>
    <xf numFmtId="3" fontId="22" fillId="4" borderId="32" xfId="3" applyNumberFormat="1" applyFont="1" applyFill="1" applyBorder="1" applyProtection="1"/>
    <xf numFmtId="3" fontId="22" fillId="4" borderId="29" xfId="3" applyNumberFormat="1" applyFont="1" applyFill="1" applyBorder="1" applyProtection="1"/>
    <xf numFmtId="3" fontId="22" fillId="4" borderId="35" xfId="3" applyNumberFormat="1" applyFont="1" applyFill="1" applyBorder="1" applyProtection="1"/>
    <xf numFmtId="0" fontId="6" fillId="0" borderId="0" xfId="2" applyAlignment="1">
      <alignment horizontal="center"/>
    </xf>
    <xf numFmtId="3" fontId="22" fillId="4" borderId="38" xfId="4" applyNumberFormat="1" applyFont="1" applyFill="1" applyBorder="1" applyAlignment="1" applyProtection="1">
      <alignment horizontal="center"/>
      <protection locked="0"/>
    </xf>
    <xf numFmtId="3" fontId="22" fillId="4" borderId="9" xfId="4" applyNumberFormat="1" applyFont="1" applyFill="1" applyBorder="1" applyAlignment="1" applyProtection="1">
      <alignment horizontal="center"/>
      <protection locked="0"/>
    </xf>
    <xf numFmtId="3" fontId="22" fillId="4" borderId="42" xfId="4" applyNumberFormat="1" applyFont="1" applyFill="1" applyBorder="1" applyAlignment="1" applyProtection="1">
      <alignment horizontal="center"/>
      <protection locked="0"/>
    </xf>
    <xf numFmtId="3" fontId="22" fillId="4" borderId="9" xfId="3" applyNumberFormat="1" applyFont="1" applyFill="1" applyBorder="1" applyAlignment="1" applyProtection="1">
      <alignment horizontal="center"/>
    </xf>
    <xf numFmtId="10" fontId="6" fillId="0" borderId="0" xfId="2" applyNumberFormat="1" applyAlignment="1">
      <alignment horizontal="center"/>
    </xf>
    <xf numFmtId="2" fontId="22" fillId="5" borderId="10" xfId="2" applyNumberFormat="1" applyFont="1" applyFill="1" applyBorder="1"/>
    <xf numFmtId="0" fontId="1" fillId="0" borderId="0" xfId="2" applyFont="1"/>
    <xf numFmtId="3" fontId="22" fillId="40" borderId="10" xfId="3" applyNumberFormat="1" applyFont="1" applyFill="1" applyBorder="1" applyProtection="1"/>
    <xf numFmtId="10" fontId="16" fillId="6" borderId="5" xfId="1" applyNumberFormat="1" applyFont="1" applyFill="1" applyBorder="1" applyAlignment="1">
      <alignment horizontal="center" vertical="center" wrapText="1"/>
    </xf>
    <xf numFmtId="9" fontId="16" fillId="6" borderId="12" xfId="1" applyFont="1" applyFill="1" applyBorder="1" applyAlignment="1">
      <alignment horizontal="center" vertical="center" wrapText="1"/>
    </xf>
    <xf numFmtId="9" fontId="16" fillId="6" borderId="0" xfId="1" applyFont="1" applyFill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2" applyFont="1" applyAlignment="1">
      <alignment horizontal="left"/>
    </xf>
    <xf numFmtId="0" fontId="14" fillId="3" borderId="1" xfId="2" applyFont="1" applyFill="1" applyBorder="1" applyAlignment="1">
      <alignment horizontal="center" vertical="center" wrapText="1"/>
    </xf>
    <xf numFmtId="0" fontId="15" fillId="3" borderId="2" xfId="2" applyFont="1" applyFill="1" applyBorder="1" applyAlignment="1">
      <alignment horizontal="center" vertical="center" wrapText="1"/>
    </xf>
    <xf numFmtId="0" fontId="15" fillId="3" borderId="3" xfId="2" applyFont="1" applyFill="1" applyBorder="1" applyAlignment="1">
      <alignment horizontal="center" vertical="center" wrapText="1"/>
    </xf>
    <xf numFmtId="10" fontId="16" fillId="3" borderId="1" xfId="2" applyNumberFormat="1" applyFont="1" applyFill="1" applyBorder="1" applyAlignment="1">
      <alignment horizontal="center" vertical="center" wrapText="1"/>
    </xf>
    <xf numFmtId="10" fontId="6" fillId="3" borderId="6" xfId="2" applyNumberFormat="1" applyFill="1" applyBorder="1" applyAlignment="1">
      <alignment horizontal="center" vertical="center" wrapText="1"/>
    </xf>
    <xf numFmtId="0" fontId="16" fillId="5" borderId="10" xfId="2" applyFont="1" applyFill="1" applyBorder="1" applyAlignment="1">
      <alignment horizontal="center" vertical="center"/>
    </xf>
    <xf numFmtId="0" fontId="16" fillId="5" borderId="11" xfId="2" applyFont="1" applyFill="1" applyBorder="1" applyAlignment="1">
      <alignment horizontal="center" vertical="center"/>
    </xf>
    <xf numFmtId="0" fontId="16" fillId="6" borderId="10" xfId="2" applyFont="1" applyFill="1" applyBorder="1" applyAlignment="1">
      <alignment horizontal="center" vertical="center" wrapText="1"/>
    </xf>
    <xf numFmtId="0" fontId="16" fillId="6" borderId="12" xfId="2" applyFont="1" applyFill="1" applyBorder="1" applyAlignment="1">
      <alignment horizontal="center" vertical="center"/>
    </xf>
    <xf numFmtId="0" fontId="18" fillId="4" borderId="10" xfId="2" applyFont="1" applyFill="1" applyBorder="1" applyAlignment="1">
      <alignment horizontal="center" vertical="center" wrapText="1"/>
    </xf>
    <xf numFmtId="0" fontId="18" fillId="4" borderId="11" xfId="2" applyFont="1" applyFill="1" applyBorder="1" applyAlignment="1">
      <alignment horizontal="center" vertical="center" wrapText="1"/>
    </xf>
    <xf numFmtId="0" fontId="13" fillId="0" borderId="10" xfId="2" applyFont="1" applyBorder="1" applyAlignment="1">
      <alignment horizontal="left"/>
    </xf>
    <xf numFmtId="0" fontId="13" fillId="0" borderId="11" xfId="2" applyFont="1" applyBorder="1" applyAlignment="1">
      <alignment horizontal="left"/>
    </xf>
    <xf numFmtId="0" fontId="13" fillId="0" borderId="12" xfId="2" applyFont="1" applyBorder="1" applyAlignment="1">
      <alignment horizontal="left"/>
    </xf>
    <xf numFmtId="0" fontId="15" fillId="3" borderId="0" xfId="2" applyFont="1" applyFill="1" applyAlignment="1">
      <alignment horizontal="center" vertical="center" wrapText="1"/>
    </xf>
    <xf numFmtId="0" fontId="15" fillId="3" borderId="5" xfId="2" applyFont="1" applyFill="1" applyBorder="1" applyAlignment="1">
      <alignment horizontal="center" vertical="center" wrapText="1"/>
    </xf>
    <xf numFmtId="10" fontId="16" fillId="8" borderId="1" xfId="2" applyNumberFormat="1" applyFont="1" applyFill="1" applyBorder="1" applyAlignment="1">
      <alignment horizontal="center" vertical="center" wrapText="1"/>
    </xf>
    <xf numFmtId="10" fontId="6" fillId="8" borderId="6" xfId="2" applyNumberFormat="1" applyFill="1" applyBorder="1" applyAlignment="1">
      <alignment horizontal="center" vertical="center" wrapText="1"/>
    </xf>
    <xf numFmtId="0" fontId="26" fillId="9" borderId="10" xfId="2" applyFont="1" applyFill="1" applyBorder="1" applyAlignment="1">
      <alignment horizontal="center" vertical="center"/>
    </xf>
    <xf numFmtId="0" fontId="26" fillId="9" borderId="12" xfId="2" applyFont="1" applyFill="1" applyBorder="1" applyAlignment="1">
      <alignment horizontal="center" vertical="center"/>
    </xf>
    <xf numFmtId="0" fontId="26" fillId="6" borderId="11" xfId="2" applyFont="1" applyFill="1" applyBorder="1" applyAlignment="1">
      <alignment horizontal="center" vertical="center" wrapText="1"/>
    </xf>
    <xf numFmtId="0" fontId="26" fillId="6" borderId="12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/>
    </xf>
    <xf numFmtId="0" fontId="16" fillId="4" borderId="11" xfId="2" applyFont="1" applyFill="1" applyBorder="1" applyAlignment="1">
      <alignment horizontal="center"/>
    </xf>
    <xf numFmtId="0" fontId="16" fillId="4" borderId="12" xfId="2" applyFont="1" applyFill="1" applyBorder="1" applyAlignment="1">
      <alignment horizontal="center"/>
    </xf>
    <xf numFmtId="0" fontId="108" fillId="0" borderId="42" xfId="11" applyFont="1" applyBorder="1" applyAlignment="1">
      <alignment horizontal="center" vertical="center" wrapText="1"/>
    </xf>
    <xf numFmtId="0" fontId="108" fillId="0" borderId="44" xfId="11" applyFont="1" applyBorder="1" applyAlignment="1">
      <alignment horizontal="center" vertical="center" wrapText="1"/>
    </xf>
    <xf numFmtId="10" fontId="6" fillId="3" borderId="4" xfId="2" applyNumberFormat="1" applyFill="1" applyBorder="1" applyAlignment="1">
      <alignment horizontal="center" vertical="center" wrapText="1"/>
    </xf>
    <xf numFmtId="0" fontId="16" fillId="5" borderId="12" xfId="2" applyFont="1" applyFill="1" applyBorder="1" applyAlignment="1">
      <alignment horizontal="center" vertical="center"/>
    </xf>
    <xf numFmtId="0" fontId="16" fillId="4" borderId="1" xfId="2" applyFont="1" applyFill="1" applyBorder="1" applyAlignment="1">
      <alignment horizontal="center"/>
    </xf>
    <xf numFmtId="0" fontId="18" fillId="4" borderId="4" xfId="2" applyFont="1" applyFill="1" applyBorder="1" applyAlignment="1">
      <alignment horizontal="center" vertical="center" wrapText="1"/>
    </xf>
    <xf numFmtId="0" fontId="39" fillId="0" borderId="48" xfId="2" applyFont="1" applyBorder="1" applyAlignment="1">
      <alignment horizontal="center" wrapText="1"/>
    </xf>
    <xf numFmtId="0" fontId="16" fillId="9" borderId="10" xfId="2" applyFont="1" applyFill="1" applyBorder="1" applyAlignment="1">
      <alignment horizontal="center" vertical="center"/>
    </xf>
    <xf numFmtId="0" fontId="16" fillId="9" borderId="11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16" fillId="6" borderId="12" xfId="2" applyFont="1" applyFill="1" applyBorder="1" applyAlignment="1">
      <alignment horizontal="center" vertical="center" wrapText="1"/>
    </xf>
    <xf numFmtId="1" fontId="37" fillId="0" borderId="59" xfId="6" applyNumberFormat="1" applyFont="1" applyBorder="1" applyAlignment="1">
      <alignment horizontal="center"/>
    </xf>
    <xf numFmtId="1" fontId="37" fillId="0" borderId="67" xfId="6" applyNumberFormat="1" applyFont="1" applyBorder="1" applyAlignment="1">
      <alignment horizontal="center"/>
    </xf>
    <xf numFmtId="1" fontId="21" fillId="17" borderId="45" xfId="7" applyNumberFormat="1" applyFill="1" applyBorder="1" applyAlignment="1">
      <alignment horizontal="center"/>
    </xf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center" vertical="center" wrapText="1"/>
    </xf>
    <xf numFmtId="10" fontId="16" fillId="3" borderId="1" xfId="6" applyNumberFormat="1" applyFont="1" applyFill="1" applyBorder="1" applyAlignment="1">
      <alignment horizontal="center" vertical="center" wrapText="1"/>
    </xf>
    <xf numFmtId="10" fontId="21" fillId="3" borderId="6" xfId="6" applyNumberFormat="1" applyFill="1" applyBorder="1" applyAlignment="1">
      <alignment horizontal="center" vertical="center" wrapText="1"/>
    </xf>
    <xf numFmtId="0" fontId="16" fillId="5" borderId="10" xfId="6" applyFont="1" applyFill="1" applyBorder="1" applyAlignment="1">
      <alignment horizontal="center" vertical="center"/>
    </xf>
    <xf numFmtId="0" fontId="16" fillId="5" borderId="11" xfId="6" applyFont="1" applyFill="1" applyBorder="1" applyAlignment="1">
      <alignment horizontal="center" vertical="center"/>
    </xf>
    <xf numFmtId="0" fontId="16" fillId="6" borderId="10" xfId="6" applyFont="1" applyFill="1" applyBorder="1" applyAlignment="1">
      <alignment horizontal="center" vertical="center" wrapText="1"/>
    </xf>
    <xf numFmtId="0" fontId="16" fillId="6" borderId="12" xfId="6" applyFont="1" applyFill="1" applyBorder="1" applyAlignment="1">
      <alignment horizontal="center" vertical="center"/>
    </xf>
    <xf numFmtId="0" fontId="14" fillId="3" borderId="50" xfId="6" applyFont="1" applyFill="1" applyBorder="1" applyAlignment="1">
      <alignment horizontal="center" vertical="center" wrapText="1"/>
    </xf>
    <xf numFmtId="0" fontId="14" fillId="3" borderId="52" xfId="6" applyFont="1" applyFill="1" applyBorder="1" applyAlignment="1">
      <alignment horizontal="center" vertical="center" wrapText="1"/>
    </xf>
    <xf numFmtId="0" fontId="14" fillId="3" borderId="51" xfId="6" applyFont="1" applyFill="1" applyBorder="1" applyAlignment="1">
      <alignment horizontal="center" vertical="center" wrapText="1"/>
    </xf>
    <xf numFmtId="0" fontId="14" fillId="3" borderId="58" xfId="6" applyFont="1" applyFill="1" applyBorder="1" applyAlignment="1">
      <alignment horizontal="center" vertical="center" wrapText="1"/>
    </xf>
    <xf numFmtId="0" fontId="14" fillId="3" borderId="59" xfId="6" applyFont="1" applyFill="1" applyBorder="1" applyAlignment="1">
      <alignment horizontal="center" vertical="center" wrapText="1"/>
    </xf>
    <xf numFmtId="0" fontId="14" fillId="3" borderId="67" xfId="6" applyFont="1" applyFill="1" applyBorder="1" applyAlignment="1">
      <alignment horizontal="center" vertical="center" wrapText="1"/>
    </xf>
    <xf numFmtId="10" fontId="16" fillId="3" borderId="4" xfId="6" applyNumberFormat="1" applyFont="1" applyFill="1" applyBorder="1" applyAlignment="1">
      <alignment horizontal="center" vertical="center" wrapText="1"/>
    </xf>
    <xf numFmtId="0" fontId="16" fillId="5" borderId="6" xfId="6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horizontal="center" vertical="center"/>
    </xf>
    <xf numFmtId="0" fontId="16" fillId="6" borderId="6" xfId="6" applyFont="1" applyFill="1" applyBorder="1" applyAlignment="1">
      <alignment horizontal="center" vertical="center" wrapText="1"/>
    </xf>
    <xf numFmtId="0" fontId="16" fillId="6" borderId="8" xfId="6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 wrapText="1"/>
    </xf>
    <xf numFmtId="10" fontId="6" fillId="3" borderId="7" xfId="2" applyNumberFormat="1" applyFill="1" applyBorder="1" applyAlignment="1">
      <alignment horizontal="center" vertical="center" wrapText="1"/>
    </xf>
    <xf numFmtId="0" fontId="16" fillId="6" borderId="11" xfId="2" applyFont="1" applyFill="1" applyBorder="1" applyAlignment="1">
      <alignment horizontal="center" vertical="center" wrapText="1"/>
    </xf>
    <xf numFmtId="10" fontId="62" fillId="23" borderId="54" xfId="2" applyNumberFormat="1" applyFont="1" applyFill="1" applyBorder="1" applyAlignment="1">
      <alignment horizontal="center" vertical="center" wrapText="1"/>
    </xf>
    <xf numFmtId="0" fontId="62" fillId="23" borderId="74" xfId="0" applyFont="1" applyFill="1" applyBorder="1" applyAlignment="1">
      <alignment horizontal="center" vertical="center" wrapText="1"/>
    </xf>
    <xf numFmtId="0" fontId="55" fillId="19" borderId="7" xfId="8" applyFont="1" applyFill="1" applyBorder="1" applyAlignment="1">
      <alignment horizontal="center"/>
    </xf>
    <xf numFmtId="0" fontId="57" fillId="5" borderId="68" xfId="8" applyFont="1" applyFill="1" applyBorder="1" applyAlignment="1">
      <alignment horizontal="center" vertical="center" wrapText="1"/>
    </xf>
    <xf numFmtId="0" fontId="17" fillId="0" borderId="69" xfId="8" applyFont="1" applyBorder="1" applyAlignment="1">
      <alignment wrapText="1"/>
    </xf>
    <xf numFmtId="0" fontId="17" fillId="0" borderId="72" xfId="8" applyFont="1" applyBorder="1" applyAlignment="1">
      <alignment wrapText="1"/>
    </xf>
    <xf numFmtId="0" fontId="58" fillId="5" borderId="11" xfId="8" applyFont="1" applyFill="1" applyBorder="1" applyAlignment="1">
      <alignment horizontal="center" vertical="center" wrapText="1"/>
    </xf>
    <xf numFmtId="10" fontId="59" fillId="5" borderId="68" xfId="8" applyNumberFormat="1" applyFont="1" applyFill="1" applyBorder="1" applyAlignment="1">
      <alignment horizontal="center" vertical="center" wrapText="1"/>
    </xf>
    <xf numFmtId="10" fontId="17" fillId="5" borderId="69" xfId="0" applyNumberFormat="1" applyFont="1" applyFill="1" applyBorder="1" applyAlignment="1">
      <alignment horizontal="center" vertical="center" wrapText="1"/>
    </xf>
    <xf numFmtId="10" fontId="17" fillId="5" borderId="72" xfId="0" applyNumberFormat="1" applyFont="1" applyFill="1" applyBorder="1" applyAlignment="1">
      <alignment horizontal="center" vertical="center" wrapText="1"/>
    </xf>
    <xf numFmtId="10" fontId="29" fillId="23" borderId="71" xfId="2" applyNumberFormat="1" applyFont="1" applyFill="1" applyBorder="1" applyAlignment="1">
      <alignment horizontal="center" vertical="center" wrapText="1"/>
    </xf>
    <xf numFmtId="0" fontId="0" fillId="23" borderId="73" xfId="0" applyFill="1" applyBorder="1" applyAlignment="1">
      <alignment horizontal="center" wrapText="1"/>
    </xf>
    <xf numFmtId="10" fontId="62" fillId="23" borderId="71" xfId="2" applyNumberFormat="1" applyFont="1" applyFill="1" applyBorder="1" applyAlignment="1">
      <alignment horizontal="center" vertical="center" wrapText="1"/>
    </xf>
    <xf numFmtId="0" fontId="62" fillId="23" borderId="73" xfId="0" applyFont="1" applyFill="1" applyBorder="1" applyAlignment="1">
      <alignment horizontal="center" wrapText="1"/>
    </xf>
    <xf numFmtId="0" fontId="62" fillId="23" borderId="74" xfId="0" applyFont="1" applyFill="1" applyBorder="1" applyAlignment="1">
      <alignment horizontal="center" wrapText="1"/>
    </xf>
    <xf numFmtId="2" fontId="62" fillId="23" borderId="54" xfId="2" applyNumberFormat="1" applyFont="1" applyFill="1" applyBorder="1" applyAlignment="1">
      <alignment horizontal="center" vertical="center" wrapText="1"/>
    </xf>
    <xf numFmtId="2" fontId="62" fillId="23" borderId="54" xfId="8" applyNumberFormat="1" applyFont="1" applyFill="1" applyBorder="1" applyAlignment="1">
      <alignment horizontal="center" vertical="center" wrapText="1"/>
    </xf>
    <xf numFmtId="10" fontId="62" fillId="23" borderId="53" xfId="2" applyNumberFormat="1" applyFont="1" applyFill="1" applyBorder="1" applyAlignment="1">
      <alignment horizontal="center" vertical="center" wrapText="1"/>
    </xf>
    <xf numFmtId="0" fontId="63" fillId="23" borderId="75" xfId="0" applyFont="1" applyFill="1" applyBorder="1" applyAlignment="1">
      <alignment horizontal="center" vertical="center" wrapText="1"/>
    </xf>
    <xf numFmtId="0" fontId="62" fillId="23" borderId="54" xfId="0" applyFont="1" applyFill="1" applyBorder="1" applyAlignment="1">
      <alignment horizontal="center" vertical="center" wrapText="1"/>
    </xf>
    <xf numFmtId="0" fontId="81" fillId="29" borderId="83" xfId="10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11" fillId="2" borderId="1" xfId="2" applyFont="1" applyFill="1" applyBorder="1" applyAlignment="1">
      <alignment horizontal="center"/>
    </xf>
    <xf numFmtId="0" fontId="11" fillId="2" borderId="2" xfId="2" applyFont="1" applyFill="1" applyBorder="1" applyAlignment="1">
      <alignment horizontal="center"/>
    </xf>
    <xf numFmtId="0" fontId="11" fillId="2" borderId="3" xfId="2" applyFont="1" applyFill="1" applyBorder="1" applyAlignment="1">
      <alignment horizontal="center"/>
    </xf>
    <xf numFmtId="0" fontId="11" fillId="2" borderId="4" xfId="2" applyFont="1" applyFill="1" applyBorder="1" applyAlignment="1">
      <alignment horizontal="center"/>
    </xf>
    <xf numFmtId="0" fontId="11" fillId="2" borderId="0" xfId="2" applyFont="1" applyFill="1" applyAlignment="1">
      <alignment horizontal="center"/>
    </xf>
    <xf numFmtId="0" fontId="11" fillId="2" borderId="5" xfId="2" applyFont="1" applyFill="1" applyBorder="1" applyAlignment="1">
      <alignment horizontal="center"/>
    </xf>
    <xf numFmtId="0" fontId="11" fillId="2" borderId="6" xfId="2" applyFont="1" applyFill="1" applyBorder="1" applyAlignment="1">
      <alignment horizontal="center"/>
    </xf>
    <xf numFmtId="0" fontId="11" fillId="2" borderId="7" xfId="2" applyFont="1" applyFill="1" applyBorder="1" applyAlignment="1">
      <alignment horizontal="center"/>
    </xf>
    <xf numFmtId="0" fontId="11" fillId="2" borderId="8" xfId="2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61" fillId="0" borderId="10" xfId="0" applyFont="1" applyBorder="1" applyAlignment="1">
      <alignment horizontal="center" vertical="center" wrapText="1"/>
    </xf>
    <xf numFmtId="0" fontId="61" fillId="0" borderId="11" xfId="0" applyFont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 wrapText="1"/>
    </xf>
    <xf numFmtId="0" fontId="29" fillId="22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29" fillId="0" borderId="42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99" xfId="0" applyFont="1" applyBorder="1" applyAlignment="1">
      <alignment vertical="center" wrapText="1"/>
    </xf>
    <xf numFmtId="0" fontId="29" fillId="0" borderId="100" xfId="0" applyFont="1" applyBorder="1" applyAlignment="1">
      <alignment vertical="center" wrapText="1"/>
    </xf>
    <xf numFmtId="0" fontId="29" fillId="0" borderId="101" xfId="0" applyFont="1" applyBorder="1" applyAlignment="1">
      <alignment vertical="center" wrapText="1"/>
    </xf>
    <xf numFmtId="9" fontId="29" fillId="0" borderId="99" xfId="0" applyNumberFormat="1" applyFont="1" applyBorder="1" applyAlignment="1">
      <alignment horizontal="center" vertical="center" wrapText="1"/>
    </xf>
    <xf numFmtId="9" fontId="29" fillId="0" borderId="100" xfId="0" applyNumberFormat="1" applyFont="1" applyBorder="1" applyAlignment="1">
      <alignment horizontal="center" vertical="center" wrapText="1"/>
    </xf>
    <xf numFmtId="9" fontId="29" fillId="0" borderId="101" xfId="0" applyNumberFormat="1" applyFont="1" applyBorder="1" applyAlignment="1">
      <alignment horizontal="center" vertical="center" wrapText="1"/>
    </xf>
    <xf numFmtId="0" fontId="29" fillId="0" borderId="99" xfId="0" applyFont="1" applyBorder="1" applyAlignment="1">
      <alignment horizontal="center" vertical="center" wrapText="1"/>
    </xf>
    <xf numFmtId="0" fontId="29" fillId="0" borderId="100" xfId="0" applyFont="1" applyBorder="1" applyAlignment="1">
      <alignment horizontal="center" vertical="center" wrapText="1"/>
    </xf>
    <xf numFmtId="0" fontId="29" fillId="0" borderId="101" xfId="0" applyFont="1" applyBorder="1" applyAlignment="1">
      <alignment horizontal="center" vertical="center" wrapText="1"/>
    </xf>
    <xf numFmtId="0" fontId="61" fillId="0" borderId="103" xfId="0" applyFont="1" applyBorder="1" applyAlignment="1">
      <alignment horizontal="center" vertical="center" wrapText="1"/>
    </xf>
    <xf numFmtId="0" fontId="61" fillId="0" borderId="104" xfId="0" applyFont="1" applyBorder="1" applyAlignment="1">
      <alignment horizontal="center" vertical="center" wrapText="1"/>
    </xf>
    <xf numFmtId="0" fontId="61" fillId="0" borderId="105" xfId="0" applyFont="1" applyBorder="1" applyAlignment="1">
      <alignment horizontal="center" vertical="center" wrapText="1"/>
    </xf>
    <xf numFmtId="0" fontId="76" fillId="0" borderId="7" xfId="0" applyFont="1" applyBorder="1" applyAlignment="1">
      <alignment horizontal="center" vertical="center"/>
    </xf>
    <xf numFmtId="0" fontId="29" fillId="0" borderId="42" xfId="0" applyFont="1" applyBorder="1" applyAlignment="1">
      <alignment vertical="center" wrapText="1"/>
    </xf>
    <xf numFmtId="0" fontId="29" fillId="0" borderId="44" xfId="0" applyFont="1" applyBorder="1" applyAlignment="1">
      <alignment vertical="center" wrapText="1"/>
    </xf>
    <xf numFmtId="0" fontId="76" fillId="0" borderId="0" xfId="0" applyFont="1" applyAlignment="1">
      <alignment horizontal="center" vertical="center"/>
    </xf>
    <xf numFmtId="0" fontId="29" fillId="0" borderId="43" xfId="0" applyFont="1" applyBorder="1" applyAlignment="1">
      <alignment horizontal="center" vertical="center" wrapText="1"/>
    </xf>
    <xf numFmtId="0" fontId="29" fillId="0" borderId="43" xfId="0" applyFont="1" applyBorder="1" applyAlignment="1">
      <alignment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8" fillId="0" borderId="7" xfId="0" applyFont="1" applyBorder="1" applyAlignment="1">
      <alignment horizontal="center" vertical="center"/>
    </xf>
    <xf numFmtId="168" fontId="29" fillId="0" borderId="42" xfId="0" applyNumberFormat="1" applyFont="1" applyBorder="1" applyAlignment="1">
      <alignment horizontal="center" vertical="center" wrapText="1"/>
    </xf>
    <xf numFmtId="168" fontId="29" fillId="0" borderId="43" xfId="0" applyNumberFormat="1" applyFont="1" applyBorder="1" applyAlignment="1">
      <alignment horizontal="center" vertical="center" wrapText="1"/>
    </xf>
    <xf numFmtId="168" fontId="29" fillId="0" borderId="44" xfId="0" applyNumberFormat="1" applyFont="1" applyBorder="1" applyAlignment="1">
      <alignment horizontal="center" vertical="center" wrapText="1"/>
    </xf>
    <xf numFmtId="10" fontId="29" fillId="23" borderId="10" xfId="2" applyNumberFormat="1" applyFont="1" applyFill="1" applyBorder="1" applyAlignment="1">
      <alignment horizontal="center" vertical="center" wrapText="1"/>
    </xf>
    <xf numFmtId="0" fontId="121" fillId="37" borderId="114" xfId="0" applyFont="1" applyFill="1" applyBorder="1" applyAlignment="1">
      <alignment horizontal="center" vertical="center" wrapText="1"/>
    </xf>
    <xf numFmtId="0" fontId="121" fillId="37" borderId="115" xfId="0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2" applyFont="1" applyAlignment="1">
      <alignment horizontal="left"/>
    </xf>
    <xf numFmtId="0" fontId="14" fillId="3" borderId="1" xfId="2" applyFont="1" applyFill="1" applyBorder="1" applyAlignment="1">
      <alignment horizontal="center" vertical="center" wrapText="1"/>
    </xf>
    <xf numFmtId="0" fontId="15" fillId="3" borderId="2" xfId="2" applyFont="1" applyFill="1" applyBorder="1" applyAlignment="1">
      <alignment horizontal="center" vertical="center" wrapText="1"/>
    </xf>
    <xf numFmtId="0" fontId="15" fillId="3" borderId="3" xfId="2" applyFont="1" applyFill="1" applyBorder="1" applyAlignment="1">
      <alignment horizontal="center" vertical="center" wrapText="1"/>
    </xf>
    <xf numFmtId="0" fontId="15" fillId="3" borderId="6" xfId="2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10" fontId="16" fillId="3" borderId="1" xfId="2" applyNumberFormat="1" applyFont="1" applyFill="1" applyBorder="1" applyAlignment="1">
      <alignment horizontal="center" vertical="center" wrapText="1"/>
    </xf>
    <xf numFmtId="10" fontId="6" fillId="3" borderId="6" xfId="2" applyNumberFormat="1" applyFill="1" applyBorder="1" applyAlignment="1">
      <alignment horizontal="center" vertical="center" wrapText="1"/>
    </xf>
    <xf numFmtId="0" fontId="16" fillId="5" borderId="10" xfId="2" applyFont="1" applyFill="1" applyBorder="1" applyAlignment="1">
      <alignment horizontal="center" vertical="center"/>
    </xf>
    <xf numFmtId="0" fontId="16" fillId="5" borderId="11" xfId="2" applyFont="1" applyFill="1" applyBorder="1" applyAlignment="1">
      <alignment horizontal="center" vertical="center"/>
    </xf>
    <xf numFmtId="0" fontId="16" fillId="6" borderId="10" xfId="2" applyFont="1" applyFill="1" applyBorder="1" applyAlignment="1">
      <alignment horizontal="center" vertical="center" wrapText="1"/>
    </xf>
    <xf numFmtId="0" fontId="16" fillId="6" borderId="12" xfId="2" applyFont="1" applyFill="1" applyBorder="1" applyAlignment="1">
      <alignment horizontal="center" vertical="center"/>
    </xf>
    <xf numFmtId="0" fontId="18" fillId="4" borderId="10" xfId="2" applyFont="1" applyFill="1" applyBorder="1" applyAlignment="1">
      <alignment horizontal="center" vertical="center" wrapText="1"/>
    </xf>
    <xf numFmtId="0" fontId="18" fillId="4" borderId="11" xfId="2" applyFont="1" applyFill="1" applyBorder="1" applyAlignment="1">
      <alignment horizontal="center" vertical="center" wrapText="1"/>
    </xf>
    <xf numFmtId="0" fontId="18" fillId="4" borderId="12" xfId="2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/>
    </xf>
    <xf numFmtId="0" fontId="16" fillId="4" borderId="11" xfId="2" applyFont="1" applyFill="1" applyBorder="1" applyAlignment="1">
      <alignment horizontal="center"/>
    </xf>
    <xf numFmtId="0" fontId="16" fillId="4" borderId="12" xfId="2" applyFont="1" applyFill="1" applyBorder="1" applyAlignment="1">
      <alignment horizontal="center"/>
    </xf>
    <xf numFmtId="0" fontId="18" fillId="4" borderId="4" xfId="2" applyFont="1" applyFill="1" applyBorder="1" applyAlignment="1">
      <alignment horizontal="center" vertical="center" wrapText="1"/>
    </xf>
    <xf numFmtId="0" fontId="18" fillId="4" borderId="5" xfId="2" applyFont="1" applyFill="1" applyBorder="1" applyAlignment="1">
      <alignment horizontal="center" vertical="center" wrapText="1"/>
    </xf>
    <xf numFmtId="0" fontId="18" fillId="4" borderId="1" xfId="2" applyFont="1" applyFill="1" applyBorder="1" applyAlignment="1">
      <alignment horizontal="center" vertical="center" wrapText="1"/>
    </xf>
    <xf numFmtId="0" fontId="18" fillId="4" borderId="2" xfId="2" applyFont="1" applyFill="1" applyBorder="1" applyAlignment="1">
      <alignment horizontal="center" vertical="center" wrapText="1"/>
    </xf>
    <xf numFmtId="0" fontId="18" fillId="4" borderId="70" xfId="2" applyFont="1" applyFill="1" applyBorder="1" applyAlignment="1">
      <alignment horizontal="center" vertical="center" wrapText="1"/>
    </xf>
    <xf numFmtId="0" fontId="14" fillId="3" borderId="3" xfId="2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 wrapText="1"/>
    </xf>
    <xf numFmtId="0" fontId="14" fillId="3" borderId="8" xfId="2" applyFont="1" applyFill="1" applyBorder="1" applyAlignment="1">
      <alignment horizontal="center" vertical="center" wrapText="1"/>
    </xf>
    <xf numFmtId="0" fontId="47" fillId="4" borderId="11" xfId="2" applyFont="1" applyFill="1" applyBorder="1" applyAlignment="1">
      <alignment horizontal="center" vertical="center" wrapText="1"/>
    </xf>
    <xf numFmtId="0" fontId="47" fillId="4" borderId="12" xfId="2" applyFont="1" applyFill="1" applyBorder="1" applyAlignment="1">
      <alignment horizontal="center" vertical="center" wrapText="1"/>
    </xf>
    <xf numFmtId="0" fontId="14" fillId="3" borderId="1" xfId="6" applyFont="1" applyFill="1" applyBorder="1" applyAlignment="1">
      <alignment horizontal="center" vertical="center" wrapText="1"/>
    </xf>
    <xf numFmtId="0" fontId="14" fillId="3" borderId="2" xfId="6" applyFont="1" applyFill="1" applyBorder="1" applyAlignment="1">
      <alignment horizontal="center" vertical="center" wrapText="1"/>
    </xf>
    <xf numFmtId="0" fontId="14" fillId="3" borderId="3" xfId="6" applyFont="1" applyFill="1" applyBorder="1" applyAlignment="1">
      <alignment horizontal="center" vertical="center" wrapText="1"/>
    </xf>
    <xf numFmtId="0" fontId="14" fillId="3" borderId="6" xfId="6" applyFont="1" applyFill="1" applyBorder="1" applyAlignment="1">
      <alignment horizontal="center" vertical="center" wrapText="1"/>
    </xf>
    <xf numFmtId="0" fontId="14" fillId="3" borderId="7" xfId="6" applyFont="1" applyFill="1" applyBorder="1" applyAlignment="1">
      <alignment horizontal="center" vertical="center" wrapText="1"/>
    </xf>
    <xf numFmtId="0" fontId="14" fillId="3" borderId="8" xfId="6" applyFont="1" applyFill="1" applyBorder="1" applyAlignment="1">
      <alignment horizontal="center" vertical="center" wrapText="1"/>
    </xf>
    <xf numFmtId="0" fontId="18" fillId="4" borderId="10" xfId="7" applyFont="1" applyFill="1" applyBorder="1" applyAlignment="1">
      <alignment horizontal="center" vertical="center" wrapText="1"/>
    </xf>
    <xf numFmtId="0" fontId="18" fillId="4" borderId="11" xfId="7" applyFont="1" applyFill="1" applyBorder="1" applyAlignment="1">
      <alignment horizontal="center" vertical="center" wrapText="1"/>
    </xf>
    <xf numFmtId="0" fontId="18" fillId="4" borderId="12" xfId="7" applyFont="1" applyFill="1" applyBorder="1" applyAlignment="1">
      <alignment horizontal="center" vertical="center" wrapText="1"/>
    </xf>
    <xf numFmtId="0" fontId="50" fillId="4" borderId="10" xfId="7" applyFont="1" applyFill="1" applyBorder="1" applyAlignment="1">
      <alignment horizontal="center" vertical="center" wrapText="1"/>
    </xf>
    <xf numFmtId="0" fontId="50" fillId="4" borderId="11" xfId="7" applyFont="1" applyFill="1" applyBorder="1" applyAlignment="1">
      <alignment horizontal="center" vertical="center" wrapText="1"/>
    </xf>
    <xf numFmtId="0" fontId="50" fillId="4" borderId="12" xfId="7" applyFont="1" applyFill="1" applyBorder="1" applyAlignment="1">
      <alignment horizontal="center" vertical="center" wrapText="1"/>
    </xf>
    <xf numFmtId="0" fontId="50" fillId="4" borderId="108" xfId="7" applyFont="1" applyFill="1" applyBorder="1" applyAlignment="1">
      <alignment horizontal="center" vertical="center" wrapText="1"/>
    </xf>
    <xf numFmtId="0" fontId="50" fillId="4" borderId="109" xfId="7" applyFont="1" applyFill="1" applyBorder="1" applyAlignment="1">
      <alignment horizontal="center" vertical="center" wrapText="1"/>
    </xf>
    <xf numFmtId="10" fontId="62" fillId="23" borderId="54" xfId="2" applyNumberFormat="1" applyFont="1" applyFill="1" applyBorder="1" applyAlignment="1">
      <alignment horizontal="center" vertical="center" wrapText="1"/>
    </xf>
    <xf numFmtId="0" fontId="62" fillId="23" borderId="74" xfId="0" applyFont="1" applyFill="1" applyBorder="1" applyAlignment="1">
      <alignment horizontal="center" vertical="center" wrapText="1"/>
    </xf>
    <xf numFmtId="10" fontId="62" fillId="23" borderId="53" xfId="2" applyNumberFormat="1" applyFont="1" applyFill="1" applyBorder="1" applyAlignment="1">
      <alignment horizontal="center" vertical="center" wrapText="1"/>
    </xf>
    <xf numFmtId="0" fontId="63" fillId="23" borderId="75" xfId="0" applyFont="1" applyFill="1" applyBorder="1" applyAlignment="1">
      <alignment horizontal="center" vertical="center" wrapText="1"/>
    </xf>
    <xf numFmtId="0" fontId="62" fillId="23" borderId="54" xfId="0" applyFont="1" applyFill="1" applyBorder="1" applyAlignment="1">
      <alignment horizontal="center" vertical="center" wrapText="1"/>
    </xf>
    <xf numFmtId="0" fontId="55" fillId="19" borderId="7" xfId="8" applyFont="1" applyFill="1" applyBorder="1" applyAlignment="1">
      <alignment horizontal="center"/>
    </xf>
    <xf numFmtId="0" fontId="57" fillId="5" borderId="68" xfId="8" applyFont="1" applyFill="1" applyBorder="1" applyAlignment="1">
      <alignment horizontal="center" vertical="center" wrapText="1"/>
    </xf>
    <xf numFmtId="0" fontId="17" fillId="0" borderId="69" xfId="8" applyFont="1" applyBorder="1" applyAlignment="1">
      <alignment wrapText="1"/>
    </xf>
    <xf numFmtId="0" fontId="17" fillId="0" borderId="72" xfId="8" applyFont="1" applyBorder="1" applyAlignment="1">
      <alignment wrapText="1"/>
    </xf>
    <xf numFmtId="0" fontId="58" fillId="5" borderId="11" xfId="8" applyFont="1" applyFill="1" applyBorder="1" applyAlignment="1">
      <alignment horizontal="center" vertical="center" wrapText="1"/>
    </xf>
    <xf numFmtId="10" fontId="59" fillId="5" borderId="68" xfId="8" applyNumberFormat="1" applyFont="1" applyFill="1" applyBorder="1" applyAlignment="1">
      <alignment horizontal="center" vertical="center" wrapText="1"/>
    </xf>
    <xf numFmtId="10" fontId="17" fillId="5" borderId="69" xfId="0" applyNumberFormat="1" applyFont="1" applyFill="1" applyBorder="1" applyAlignment="1">
      <alignment horizontal="center" vertical="center" wrapText="1"/>
    </xf>
    <xf numFmtId="10" fontId="17" fillId="5" borderId="72" xfId="0" applyNumberFormat="1" applyFont="1" applyFill="1" applyBorder="1" applyAlignment="1">
      <alignment horizontal="center" vertical="center" wrapText="1"/>
    </xf>
    <xf numFmtId="10" fontId="29" fillId="23" borderId="71" xfId="2" applyNumberFormat="1" applyFont="1" applyFill="1" applyBorder="1" applyAlignment="1">
      <alignment horizontal="center" vertical="center" wrapText="1"/>
    </xf>
    <xf numFmtId="0" fontId="0" fillId="23" borderId="73" xfId="0" applyFill="1" applyBorder="1" applyAlignment="1">
      <alignment horizontal="center" wrapText="1"/>
    </xf>
    <xf numFmtId="10" fontId="62" fillId="23" borderId="71" xfId="2" applyNumberFormat="1" applyFont="1" applyFill="1" applyBorder="1" applyAlignment="1">
      <alignment horizontal="center" vertical="center" wrapText="1"/>
    </xf>
    <xf numFmtId="2" fontId="62" fillId="23" borderId="54" xfId="2" applyNumberFormat="1" applyFont="1" applyFill="1" applyBorder="1" applyAlignment="1">
      <alignment horizontal="center" vertical="center" wrapText="1"/>
    </xf>
    <xf numFmtId="2" fontId="62" fillId="23" borderId="54" xfId="8" applyNumberFormat="1" applyFont="1" applyFill="1" applyBorder="1" applyAlignment="1">
      <alignment horizontal="center" vertical="center" wrapText="1"/>
    </xf>
    <xf numFmtId="0" fontId="63" fillId="23" borderId="74" xfId="0" applyFont="1" applyFill="1" applyBorder="1" applyAlignment="1">
      <alignment horizontal="center" vertical="center" wrapText="1"/>
    </xf>
    <xf numFmtId="0" fontId="63" fillId="23" borderId="54" xfId="0" applyFont="1" applyFill="1" applyBorder="1" applyAlignment="1">
      <alignment horizontal="center" vertical="center" wrapText="1"/>
    </xf>
    <xf numFmtId="0" fontId="58" fillId="5" borderId="12" xfId="8" applyFont="1" applyFill="1" applyBorder="1" applyAlignment="1">
      <alignment horizontal="center" vertical="center" wrapText="1"/>
    </xf>
    <xf numFmtId="0" fontId="63" fillId="23" borderId="73" xfId="0" applyFont="1" applyFill="1" applyBorder="1" applyAlignment="1">
      <alignment horizontal="center" wrapText="1"/>
    </xf>
    <xf numFmtId="0" fontId="63" fillId="23" borderId="74" xfId="0" applyFont="1" applyFill="1" applyBorder="1" applyAlignment="1">
      <alignment horizontal="center" wrapText="1"/>
    </xf>
    <xf numFmtId="0" fontId="68" fillId="23" borderId="60" xfId="5" applyFont="1" applyFill="1" applyBorder="1" applyAlignment="1">
      <alignment horizontal="center" vertical="center" wrapText="1"/>
    </xf>
    <xf numFmtId="0" fontId="68" fillId="23" borderId="61" xfId="5" applyFont="1" applyFill="1" applyBorder="1" applyAlignment="1">
      <alignment horizontal="center" vertical="center" wrapText="1"/>
    </xf>
    <xf numFmtId="0" fontId="68" fillId="7" borderId="60" xfId="5" applyFont="1" applyFill="1" applyBorder="1" applyAlignment="1">
      <alignment horizontal="center" vertical="center" wrapText="1"/>
    </xf>
    <xf numFmtId="0" fontId="68" fillId="7" borderId="61" xfId="5" applyFont="1" applyFill="1" applyBorder="1" applyAlignment="1">
      <alignment horizontal="center" vertical="center" wrapText="1"/>
    </xf>
    <xf numFmtId="0" fontId="50" fillId="23" borderId="60" xfId="5" applyFont="1" applyFill="1" applyBorder="1" applyAlignment="1">
      <alignment horizontal="center" vertical="center" wrapText="1"/>
    </xf>
    <xf numFmtId="0" fontId="50" fillId="23" borderId="61" xfId="5" applyFont="1" applyFill="1" applyBorder="1" applyAlignment="1">
      <alignment horizontal="center" vertical="center" wrapText="1"/>
    </xf>
    <xf numFmtId="0" fontId="76" fillId="23" borderId="60" xfId="5" applyFont="1" applyFill="1" applyBorder="1" applyAlignment="1">
      <alignment horizontal="center" vertical="center" wrapText="1"/>
    </xf>
    <xf numFmtId="0" fontId="76" fillId="23" borderId="61" xfId="5" applyFont="1" applyFill="1" applyBorder="1" applyAlignment="1">
      <alignment horizontal="center" vertical="center" wrapText="1"/>
    </xf>
    <xf numFmtId="0" fontId="76" fillId="23" borderId="76" xfId="5" applyFont="1" applyFill="1" applyBorder="1" applyAlignment="1">
      <alignment horizontal="center" vertical="center" wrapText="1"/>
    </xf>
    <xf numFmtId="0" fontId="79" fillId="16" borderId="10" xfId="5" applyFont="1" applyFill="1" applyBorder="1" applyAlignment="1">
      <alignment horizontal="center" vertical="center" wrapText="1"/>
    </xf>
    <xf numFmtId="0" fontId="79" fillId="16" borderId="11" xfId="5" applyFont="1" applyFill="1" applyBorder="1" applyAlignment="1">
      <alignment horizontal="center" vertical="center" wrapText="1"/>
    </xf>
    <xf numFmtId="0" fontId="79" fillId="16" borderId="12" xfId="5" applyFont="1" applyFill="1" applyBorder="1" applyAlignment="1">
      <alignment horizontal="center" vertical="center" wrapText="1"/>
    </xf>
    <xf numFmtId="0" fontId="79" fillId="38" borderId="0" xfId="5" applyFont="1" applyFill="1" applyBorder="1" applyAlignment="1">
      <alignment horizontal="center" vertical="center" wrapText="1"/>
    </xf>
    <xf numFmtId="0" fontId="79" fillId="38" borderId="10" xfId="5" applyFont="1" applyFill="1" applyBorder="1" applyAlignment="1">
      <alignment horizontal="center" vertical="center" wrapText="1"/>
    </xf>
    <xf numFmtId="0" fontId="79" fillId="38" borderId="11" xfId="5" applyFont="1" applyFill="1" applyBorder="1" applyAlignment="1">
      <alignment horizontal="center" vertical="center" wrapText="1"/>
    </xf>
    <xf numFmtId="0" fontId="79" fillId="38" borderId="12" xfId="5" applyFont="1" applyFill="1" applyBorder="1" applyAlignment="1">
      <alignment horizontal="center" vertical="center" wrapText="1"/>
    </xf>
    <xf numFmtId="0" fontId="81" fillId="29" borderId="82" xfId="10" applyFont="1" applyFill="1" applyBorder="1" applyAlignment="1">
      <alignment horizontal="center" vertical="center" wrapText="1"/>
    </xf>
    <xf numFmtId="0" fontId="81" fillId="29" borderId="91" xfId="10" applyFont="1" applyFill="1" applyBorder="1" applyAlignment="1">
      <alignment horizontal="center" vertical="center" wrapText="1"/>
    </xf>
    <xf numFmtId="0" fontId="81" fillId="29" borderId="84" xfId="10" applyFont="1" applyFill="1" applyBorder="1" applyAlignment="1">
      <alignment horizontal="center" vertical="center"/>
    </xf>
    <xf numFmtId="0" fontId="81" fillId="29" borderId="85" xfId="10" applyFont="1" applyFill="1" applyBorder="1" applyAlignment="1">
      <alignment horizontal="center" vertical="center"/>
    </xf>
    <xf numFmtId="0" fontId="81" fillId="29" borderId="86" xfId="10" applyFont="1" applyFill="1" applyBorder="1" applyAlignment="1">
      <alignment horizontal="center" vertical="center"/>
    </xf>
    <xf numFmtId="0" fontId="81" fillId="29" borderId="87" xfId="10" applyFont="1" applyFill="1" applyBorder="1" applyAlignment="1">
      <alignment horizontal="center" vertical="center" wrapText="1"/>
    </xf>
    <xf numFmtId="0" fontId="81" fillId="29" borderId="88" xfId="10" applyFont="1" applyFill="1" applyBorder="1" applyAlignment="1">
      <alignment horizontal="center" vertical="center" wrapText="1"/>
    </xf>
    <xf numFmtId="0" fontId="81" fillId="29" borderId="89" xfId="10" applyFont="1" applyFill="1" applyBorder="1" applyAlignment="1">
      <alignment horizontal="center" vertical="center" wrapText="1"/>
    </xf>
    <xf numFmtId="0" fontId="7" fillId="36" borderId="45" xfId="12" applyFont="1" applyFill="1" applyBorder="1" applyAlignment="1">
      <alignment horizontal="center" vertical="center" textRotation="90" wrapText="1"/>
    </xf>
    <xf numFmtId="0" fontId="7" fillId="29" borderId="45" xfId="12" applyFont="1" applyFill="1" applyBorder="1" applyAlignment="1">
      <alignment horizontal="center" vertical="center" textRotation="90" wrapText="1"/>
    </xf>
    <xf numFmtId="0" fontId="7" fillId="36" borderId="45" xfId="12" applyFont="1" applyFill="1" applyBorder="1" applyAlignment="1">
      <alignment horizontal="center" vertical="center" wrapText="1"/>
    </xf>
    <xf numFmtId="0" fontId="7" fillId="29" borderId="45" xfId="12" applyFont="1" applyFill="1" applyBorder="1" applyAlignment="1">
      <alignment horizontal="center" vertical="center" wrapText="1"/>
    </xf>
    <xf numFmtId="0" fontId="96" fillId="0" borderId="45" xfId="12" applyFont="1" applyBorder="1" applyAlignment="1">
      <alignment horizontal="center" vertical="center" wrapText="1"/>
    </xf>
    <xf numFmtId="0" fontId="7" fillId="35" borderId="45" xfId="12" applyFont="1" applyFill="1" applyBorder="1" applyAlignment="1">
      <alignment horizontal="center" vertical="center" wrapText="1"/>
    </xf>
    <xf numFmtId="0" fontId="7" fillId="35" borderId="45" xfId="12" applyFont="1" applyFill="1" applyBorder="1" applyAlignment="1">
      <alignment horizontal="center" vertical="center" textRotation="90" wrapText="1"/>
    </xf>
    <xf numFmtId="0" fontId="18" fillId="4" borderId="114" xfId="2" applyFont="1" applyFill="1" applyBorder="1" applyAlignment="1">
      <alignment horizontal="center" vertical="center" wrapText="1"/>
    </xf>
    <xf numFmtId="0" fontId="18" fillId="4" borderId="114" xfId="7" applyFont="1" applyFill="1" applyBorder="1" applyAlignment="1">
      <alignment horizontal="center" vertical="center" wrapText="1"/>
    </xf>
    <xf numFmtId="0" fontId="18" fillId="4" borderId="0" xfId="2" applyFont="1" applyFill="1" applyBorder="1" applyAlignment="1">
      <alignment horizontal="center" vertical="center" wrapText="1"/>
    </xf>
    <xf numFmtId="0" fontId="47" fillId="4" borderId="114" xfId="2" applyFont="1" applyFill="1" applyBorder="1" applyAlignment="1">
      <alignment horizontal="center" vertical="center" wrapText="1"/>
    </xf>
    <xf numFmtId="0" fontId="68" fillId="23" borderId="76" xfId="5" applyFont="1" applyFill="1" applyBorder="1" applyAlignment="1">
      <alignment horizontal="center" vertical="center" wrapText="1"/>
    </xf>
    <xf numFmtId="0" fontId="62" fillId="25" borderId="60" xfId="5" applyFont="1" applyFill="1" applyBorder="1" applyAlignment="1">
      <alignment horizontal="center"/>
    </xf>
    <xf numFmtId="0" fontId="62" fillId="25" borderId="61" xfId="5" applyFont="1" applyFill="1" applyBorder="1" applyAlignment="1">
      <alignment horizontal="center"/>
    </xf>
    <xf numFmtId="0" fontId="62" fillId="25" borderId="76" xfId="5" applyFont="1" applyFill="1" applyBorder="1" applyAlignment="1">
      <alignment horizontal="center"/>
    </xf>
    <xf numFmtId="0" fontId="68" fillId="7" borderId="76" xfId="5" applyFont="1" applyFill="1" applyBorder="1" applyAlignment="1">
      <alignment horizontal="center" vertical="center" wrapText="1"/>
    </xf>
    <xf numFmtId="0" fontId="76" fillId="28" borderId="50" xfId="0" applyFont="1" applyFill="1" applyBorder="1" applyAlignment="1">
      <alignment horizontal="center" vertical="center" wrapText="1"/>
    </xf>
    <xf numFmtId="0" fontId="76" fillId="28" borderId="52" xfId="0" applyFont="1" applyFill="1" applyBorder="1" applyAlignment="1">
      <alignment horizontal="center" vertical="center" wrapText="1"/>
    </xf>
    <xf numFmtId="0" fontId="76" fillId="28" borderId="51" xfId="0" applyFont="1" applyFill="1" applyBorder="1" applyAlignment="1">
      <alignment horizontal="center" vertical="center" wrapText="1"/>
    </xf>
    <xf numFmtId="0" fontId="76" fillId="28" borderId="58" xfId="0" applyFont="1" applyFill="1" applyBorder="1" applyAlignment="1">
      <alignment horizontal="center" vertical="center" wrapText="1"/>
    </xf>
    <xf numFmtId="0" fontId="76" fillId="28" borderId="59" xfId="0" applyFont="1" applyFill="1" applyBorder="1" applyAlignment="1">
      <alignment horizontal="center" vertical="center" wrapText="1"/>
    </xf>
    <xf numFmtId="0" fontId="76" fillId="28" borderId="67" xfId="0" applyFont="1" applyFill="1" applyBorder="1" applyAlignment="1">
      <alignment horizontal="center" vertical="center" wrapText="1"/>
    </xf>
    <xf numFmtId="0" fontId="23" fillId="23" borderId="50" xfId="0" applyFont="1" applyFill="1" applyBorder="1" applyAlignment="1">
      <alignment horizontal="center" wrapText="1"/>
    </xf>
    <xf numFmtId="0" fontId="23" fillId="23" borderId="52" xfId="0" applyFont="1" applyFill="1" applyBorder="1" applyAlignment="1">
      <alignment horizontal="center" wrapText="1"/>
    </xf>
    <xf numFmtId="0" fontId="23" fillId="23" borderId="51" xfId="0" applyFont="1" applyFill="1" applyBorder="1" applyAlignment="1">
      <alignment horizontal="center" wrapText="1"/>
    </xf>
    <xf numFmtId="0" fontId="23" fillId="23" borderId="58" xfId="0" applyFont="1" applyFill="1" applyBorder="1" applyAlignment="1">
      <alignment horizontal="center" wrapText="1"/>
    </xf>
    <xf numFmtId="0" fontId="23" fillId="23" borderId="59" xfId="0" applyFont="1" applyFill="1" applyBorder="1" applyAlignment="1">
      <alignment horizontal="center" wrapText="1"/>
    </xf>
    <xf numFmtId="0" fontId="23" fillId="23" borderId="67" xfId="0" applyFont="1" applyFill="1" applyBorder="1" applyAlignment="1">
      <alignment horizontal="center" wrapText="1"/>
    </xf>
    <xf numFmtId="0" fontId="50" fillId="23" borderId="76" xfId="5" applyFont="1" applyFill="1" applyBorder="1" applyAlignment="1">
      <alignment horizontal="center" vertical="center" wrapText="1"/>
    </xf>
    <xf numFmtId="0" fontId="79" fillId="38" borderId="4" xfId="5" applyFont="1" applyFill="1" applyBorder="1" applyAlignment="1">
      <alignment horizontal="center" vertical="center" wrapText="1"/>
    </xf>
    <xf numFmtId="0" fontId="79" fillId="7" borderId="132" xfId="5" applyFont="1" applyFill="1" applyBorder="1" applyAlignment="1">
      <alignment horizontal="center" vertical="center" wrapText="1"/>
    </xf>
    <xf numFmtId="0" fontId="79" fillId="7" borderId="61" xfId="5" applyFont="1" applyFill="1" applyBorder="1" applyAlignment="1">
      <alignment horizontal="center" vertical="center" wrapText="1"/>
    </xf>
    <xf numFmtId="0" fontId="79" fillId="7" borderId="133" xfId="5" applyFont="1" applyFill="1" applyBorder="1" applyAlignment="1">
      <alignment horizontal="center" vertical="center" wrapText="1"/>
    </xf>
    <xf numFmtId="0" fontId="81" fillId="29" borderId="84" xfId="10" applyFont="1" applyFill="1" applyBorder="1" applyAlignment="1">
      <alignment horizontal="center" vertical="center" wrapText="1"/>
    </xf>
    <xf numFmtId="0" fontId="81" fillId="29" borderId="85" xfId="10" applyFont="1" applyFill="1" applyBorder="1" applyAlignment="1">
      <alignment horizontal="center" vertical="center" wrapText="1"/>
    </xf>
    <xf numFmtId="0" fontId="81" fillId="29" borderId="86" xfId="10" applyFont="1" applyFill="1" applyBorder="1" applyAlignment="1">
      <alignment horizontal="center" vertical="center" wrapText="1"/>
    </xf>
    <xf numFmtId="10" fontId="29" fillId="23" borderId="114" xfId="2" applyNumberFormat="1" applyFont="1" applyFill="1" applyBorder="1" applyAlignment="1">
      <alignment horizontal="center" vertical="center" wrapText="1"/>
    </xf>
    <xf numFmtId="10" fontId="29" fillId="23" borderId="115" xfId="2" applyNumberFormat="1" applyFont="1" applyFill="1" applyBorder="1" applyAlignment="1">
      <alignment horizontal="center" vertical="center" wrapText="1"/>
    </xf>
    <xf numFmtId="2" fontId="29" fillId="23" borderId="114" xfId="2" applyNumberFormat="1" applyFont="1" applyFill="1" applyBorder="1" applyAlignment="1">
      <alignment horizontal="center" vertical="center" wrapText="1"/>
    </xf>
    <xf numFmtId="2" fontId="29" fillId="23" borderId="115" xfId="2" applyNumberFormat="1" applyFont="1" applyFill="1" applyBorder="1" applyAlignment="1">
      <alignment horizontal="center" vertical="center" wrapText="1"/>
    </xf>
    <xf numFmtId="2" fontId="29" fillId="23" borderId="114" xfId="8" applyNumberFormat="1" applyFont="1" applyFill="1" applyBorder="1" applyAlignment="1">
      <alignment horizontal="center" vertical="center" wrapText="1"/>
    </xf>
    <xf numFmtId="2" fontId="29" fillId="23" borderId="115" xfId="8" applyNumberFormat="1" applyFont="1" applyFill="1" applyBorder="1" applyAlignment="1">
      <alignment horizontal="center" vertical="center" wrapText="1"/>
    </xf>
    <xf numFmtId="0" fontId="29" fillId="23" borderId="114" xfId="0" applyFont="1" applyFill="1" applyBorder="1" applyAlignment="1">
      <alignment horizontal="center" vertical="center" wrapText="1"/>
    </xf>
    <xf numFmtId="0" fontId="29" fillId="23" borderId="115" xfId="0" applyFont="1" applyFill="1" applyBorder="1" applyAlignment="1">
      <alignment horizontal="center" vertical="center" wrapText="1"/>
    </xf>
  </cellXfs>
  <cellStyles count="27">
    <cellStyle name="Estilo 1" xfId="17" xr:uid="{008E00C8-0445-4A0A-A402-102B32E2D4C2}"/>
    <cellStyle name="Euro" xfId="9" xr:uid="{151C5A58-712B-433E-9EE3-DCC11327EDA8}"/>
    <cellStyle name="Hipervínculo" xfId="13" builtinId="8"/>
    <cellStyle name="Millares [0] 2" xfId="4" xr:uid="{F28E7C57-BBC5-4B80-A434-3347E90ADF2F}"/>
    <cellStyle name="Moneda [0]" xfId="26" builtinId="7"/>
    <cellStyle name="Normal" xfId="0" builtinId="0"/>
    <cellStyle name="Normal 2" xfId="2" xr:uid="{97663EBF-0776-4EE3-970A-03E1D440ABEE}"/>
    <cellStyle name="Normal 2 2" xfId="11" xr:uid="{B274C7C8-EC8C-4B8A-9923-8D1E2DD2C641}"/>
    <cellStyle name="Normal 2 2 2" xfId="22" xr:uid="{0AE1A57A-2720-4E5B-A088-BB0BE3978098}"/>
    <cellStyle name="Normal 2 3" xfId="18" xr:uid="{6088A2BF-1426-4655-97BE-2DC32C786BD4}"/>
    <cellStyle name="Normal 2_matriz iaaps2015" xfId="7" xr:uid="{561B5E54-5334-490B-B3C5-6E1A70818AE3}"/>
    <cellStyle name="Normal 2_Vdelmar-IAAPS-2015-A Junio-SSVQ" xfId="8" xr:uid="{7D44B6A8-626D-4D9C-B62D-2DB00F78C5A5}"/>
    <cellStyle name="Normal 2_Vdelmar-IAAPS-2015-A Marzo-SSVQ" xfId="6" xr:uid="{C5D638E0-D8C2-44AB-BEFC-4A18EA958FC7}"/>
    <cellStyle name="Normal 3" xfId="14" xr:uid="{03598C0E-FDAC-4475-B2CE-3D9697A370AA}"/>
    <cellStyle name="Normal 3 2" xfId="19" xr:uid="{C9F38B33-B871-4866-8174-B146737E3378}"/>
    <cellStyle name="Normal 4" xfId="21" xr:uid="{B533C4E8-30A2-4867-BDFC-1E4BE00AAD6D}"/>
    <cellStyle name="Normal 5" xfId="23" xr:uid="{3CD4A16B-1E3A-45CA-AC3B-69892A57D001}"/>
    <cellStyle name="Normal 5 2" xfId="10" xr:uid="{AD329899-BA7A-4A2E-BA3F-579C339E2BD8}"/>
    <cellStyle name="Normal 6" xfId="24" xr:uid="{31C6D172-FBA3-4EC9-B278-1719DCBCCC2A}"/>
    <cellStyle name="Normal 6 2" xfId="25" xr:uid="{B050A309-DC0E-4DBC-9211-8E39F45734DD}"/>
    <cellStyle name="Normal 7" xfId="16" xr:uid="{16F0E2F0-0874-4166-BF2D-29612D30361A}"/>
    <cellStyle name="Normal 8" xfId="20" xr:uid="{5AA72380-D178-4CF1-BCAB-70AFC9534191}"/>
    <cellStyle name="Normal 9" xfId="12" xr:uid="{F8EFADC9-DFED-48E8-8B91-02DDE27619E9}"/>
    <cellStyle name="Normal_RESUMEN" xfId="5" xr:uid="{64B34D9A-7759-4C9C-BE8A-680E4BF244C6}"/>
    <cellStyle name="Porcentaje" xfId="1" builtinId="5"/>
    <cellStyle name="Porcentaje 2" xfId="15" xr:uid="{90B10EF8-F80E-433B-A00A-9D149DCE2E7E}"/>
    <cellStyle name="Porcentual 2" xfId="3" xr:uid="{7580F4ED-6AD5-4468-BBD8-579340580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s://www.fonasa.cl/sites/fonasa/minisitio/tablero-eaps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4BF68-2828-4316-BF37-FBE253118D73}">
  <sheetPr codeName="Hoja2"/>
  <dimension ref="B1:I9"/>
  <sheetViews>
    <sheetView showGridLines="0" workbookViewId="0">
      <selection activeCell="Q37" sqref="Q37"/>
    </sheetView>
  </sheetViews>
  <sheetFormatPr baseColWidth="10" defaultRowHeight="12.75" x14ac:dyDescent="0.2"/>
  <cols>
    <col min="1" max="1" width="14" customWidth="1"/>
    <col min="2" max="2" width="14.42578125" customWidth="1"/>
    <col min="3" max="3" width="30.7109375" customWidth="1"/>
    <col min="4" max="4" width="16.7109375" customWidth="1"/>
    <col min="5" max="5" width="15.5703125" customWidth="1"/>
    <col min="6" max="6" width="12.140625" customWidth="1"/>
    <col min="9" max="9" width="10.5703125" customWidth="1"/>
    <col min="10" max="10" width="2.7109375" customWidth="1"/>
    <col min="11" max="11" width="1.140625" customWidth="1"/>
    <col min="12" max="12" width="4" customWidth="1"/>
  </cols>
  <sheetData>
    <row r="1" spans="2:9" ht="77.25" customHeight="1" x14ac:dyDescent="0.2"/>
    <row r="2" spans="2:9" ht="9" customHeight="1" thickBot="1" x14ac:dyDescent="0.4">
      <c r="B2" s="922"/>
      <c r="C2" s="922"/>
      <c r="D2" s="922"/>
      <c r="E2" s="922"/>
      <c r="F2" s="922"/>
      <c r="G2" s="922"/>
      <c r="H2" s="922"/>
      <c r="I2" s="922"/>
    </row>
    <row r="3" spans="2:9" ht="62.25" customHeight="1" x14ac:dyDescent="0.45">
      <c r="B3" s="923" t="s">
        <v>0</v>
      </c>
      <c r="C3" s="924"/>
      <c r="D3" s="924"/>
      <c r="E3" s="924"/>
      <c r="F3" s="924"/>
      <c r="G3" s="924"/>
      <c r="H3" s="924"/>
      <c r="I3" s="925"/>
    </row>
    <row r="4" spans="2:9" ht="31.5" customHeight="1" x14ac:dyDescent="0.45">
      <c r="B4" s="926"/>
      <c r="C4" s="927"/>
      <c r="D4" s="927"/>
      <c r="E4" s="927"/>
      <c r="F4" s="927"/>
      <c r="G4" s="927"/>
      <c r="H4" s="927"/>
      <c r="I4" s="928"/>
    </row>
    <row r="5" spans="2:9" ht="56.25" customHeight="1" x14ac:dyDescent="0.45">
      <c r="B5" s="926" t="s">
        <v>1</v>
      </c>
      <c r="C5" s="927"/>
      <c r="D5" s="927"/>
      <c r="E5" s="927"/>
      <c r="F5" s="927"/>
      <c r="G5" s="927"/>
      <c r="H5" s="927"/>
      <c r="I5" s="928"/>
    </row>
    <row r="6" spans="2:9" ht="24.75" customHeight="1" x14ac:dyDescent="0.45">
      <c r="B6" s="926"/>
      <c r="C6" s="927"/>
      <c r="D6" s="927"/>
      <c r="E6" s="927"/>
      <c r="F6" s="927"/>
      <c r="G6" s="927"/>
      <c r="H6" s="927"/>
      <c r="I6" s="928"/>
    </row>
    <row r="7" spans="2:9" ht="58.5" customHeight="1" thickBot="1" x14ac:dyDescent="0.5">
      <c r="B7" s="929" t="s">
        <v>542</v>
      </c>
      <c r="C7" s="930"/>
      <c r="D7" s="930"/>
      <c r="E7" s="930"/>
      <c r="F7" s="930"/>
      <c r="G7" s="930"/>
      <c r="H7" s="930"/>
      <c r="I7" s="931"/>
    </row>
    <row r="8" spans="2:9" ht="23.25" x14ac:dyDescent="0.35">
      <c r="B8" s="1"/>
      <c r="C8" s="1"/>
      <c r="D8" s="1"/>
      <c r="E8" s="1"/>
      <c r="F8" s="1"/>
      <c r="G8" s="1"/>
      <c r="H8" s="1"/>
      <c r="I8" s="1"/>
    </row>
    <row r="9" spans="2:9" ht="23.25" x14ac:dyDescent="0.35">
      <c r="B9" s="922">
        <v>2024</v>
      </c>
      <c r="C9" s="922"/>
      <c r="D9" s="922"/>
      <c r="E9" s="922"/>
      <c r="F9" s="922"/>
      <c r="G9" s="922"/>
      <c r="H9" s="922"/>
      <c r="I9" s="922"/>
    </row>
  </sheetData>
  <mergeCells count="7">
    <mergeCell ref="B9:I9"/>
    <mergeCell ref="B2:I2"/>
    <mergeCell ref="B3:I3"/>
    <mergeCell ref="B4:I4"/>
    <mergeCell ref="B5:I5"/>
    <mergeCell ref="B6:I6"/>
    <mergeCell ref="B7:I7"/>
  </mergeCell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C803A-F631-4BC8-8862-099330B14B00}">
  <sheetPr codeName="Hoja10">
    <tabColor rgb="FF00B050"/>
  </sheetPr>
  <dimension ref="A1:BA19"/>
  <sheetViews>
    <sheetView topLeftCell="E1" zoomScale="60" zoomScaleNormal="60" workbookViewId="0">
      <selection activeCell="H4" sqref="H4:AA5"/>
    </sheetView>
  </sheetViews>
  <sheetFormatPr baseColWidth="10" defaultRowHeight="15" x14ac:dyDescent="0.25"/>
  <cols>
    <col min="1" max="4" width="1.140625" style="4" customWidth="1"/>
    <col min="5" max="5" width="1.140625" style="5" customWidth="1"/>
    <col min="6" max="6" width="1.140625" style="100" customWidth="1"/>
    <col min="7" max="7" width="55.42578125" style="4" bestFit="1" customWidth="1"/>
    <col min="8" max="8" width="8" style="4" customWidth="1"/>
    <col min="9" max="10" width="9.7109375" style="4" customWidth="1"/>
    <col min="11" max="11" width="6.85546875" style="4" bestFit="1" customWidth="1"/>
    <col min="12" max="12" width="6.5703125" style="4" bestFit="1" customWidth="1"/>
    <col min="13" max="13" width="7.28515625" style="4" bestFit="1" customWidth="1"/>
    <col min="14" max="14" width="6.85546875" style="4" bestFit="1" customWidth="1"/>
    <col min="15" max="15" width="5.85546875" style="4" bestFit="1" customWidth="1"/>
    <col min="16" max="16" width="7.28515625" style="4" bestFit="1" customWidth="1"/>
    <col min="17" max="17" width="8.28515625" style="4" bestFit="1" customWidth="1"/>
    <col min="18" max="18" width="6.85546875" style="4" bestFit="1" customWidth="1"/>
    <col min="19" max="19" width="7" style="4" bestFit="1" customWidth="1"/>
    <col min="20" max="20" width="6.28515625" style="4" bestFit="1" customWidth="1"/>
    <col min="21" max="21" width="9.7109375" style="4" customWidth="1"/>
    <col min="22" max="22" width="23.140625" style="4" customWidth="1"/>
    <col min="23" max="23" width="16.5703125" style="5" customWidth="1"/>
    <col min="24" max="24" width="12.5703125" style="4" customWidth="1"/>
    <col min="25" max="25" width="19.28515625" style="4" customWidth="1"/>
    <col min="26" max="26" width="18" style="4" customWidth="1"/>
    <col min="27" max="27" width="17.140625" style="56" customWidth="1"/>
    <col min="28" max="29" width="15.7109375" style="56" customWidth="1"/>
    <col min="30" max="33" width="15.7109375" style="4" customWidth="1"/>
    <col min="34" max="34" width="15.7109375" style="56" customWidth="1"/>
    <col min="35" max="35" width="15.7109375" style="17" customWidth="1"/>
    <col min="36" max="37" width="15.7109375" style="56" customWidth="1"/>
    <col min="38" max="38" width="15.7109375" style="17" customWidth="1"/>
    <col min="39" max="39" width="11.7109375" style="17" customWidth="1"/>
    <col min="40" max="40" width="7.42578125" style="56" customWidth="1"/>
    <col min="41" max="41" width="4.140625" style="56" customWidth="1"/>
    <col min="42" max="42" width="13.140625" style="5" bestFit="1" customWidth="1"/>
    <col min="43" max="43" width="23.42578125" style="4" bestFit="1" customWidth="1"/>
    <col min="44" max="44" width="33.28515625" style="4" bestFit="1" customWidth="1"/>
    <col min="45" max="45" width="27.7109375" style="4" bestFit="1" customWidth="1"/>
    <col min="46" max="47" width="2.140625" style="4" bestFit="1" customWidth="1"/>
    <col min="48" max="48" width="7.140625" style="4" bestFit="1" customWidth="1"/>
    <col min="49" max="49" width="6.140625" style="4" bestFit="1" customWidth="1"/>
    <col min="50" max="50" width="5.140625" style="4" bestFit="1" customWidth="1"/>
    <col min="51" max="52" width="7.140625" style="4" bestFit="1" customWidth="1"/>
    <col min="53" max="53" width="15.140625" style="4" customWidth="1"/>
    <col min="54" max="16384" width="11.42578125" style="4"/>
  </cols>
  <sheetData>
    <row r="1" spans="1:53" s="2" customFormat="1" ht="21" customHeight="1" x14ac:dyDescent="0.45">
      <c r="E1" s="3"/>
      <c r="F1" s="98"/>
      <c r="G1" s="836" t="s">
        <v>0</v>
      </c>
      <c r="H1" s="836"/>
      <c r="I1" s="836"/>
      <c r="J1" s="836"/>
      <c r="K1" s="836"/>
      <c r="L1" s="836"/>
      <c r="M1" s="836"/>
      <c r="N1" s="836"/>
      <c r="O1" s="836"/>
      <c r="P1" s="836"/>
      <c r="Q1" s="836"/>
      <c r="R1" s="836"/>
      <c r="S1" s="836"/>
      <c r="T1" s="836"/>
      <c r="U1" s="836"/>
      <c r="V1" s="836"/>
      <c r="W1" s="836"/>
      <c r="X1" s="836"/>
      <c r="Y1" s="836"/>
      <c r="Z1" s="836"/>
      <c r="AA1" s="836"/>
      <c r="AB1" s="55"/>
      <c r="AC1" s="55"/>
      <c r="AH1" s="55"/>
      <c r="AI1" s="132"/>
      <c r="AJ1" s="55"/>
      <c r="AK1" s="55"/>
      <c r="AL1" s="132"/>
      <c r="AM1" s="132"/>
      <c r="AN1" s="55"/>
      <c r="AO1" s="55"/>
      <c r="AP1" s="3"/>
    </row>
    <row r="2" spans="1:53" s="2" customFormat="1" ht="28.5" customHeight="1" x14ac:dyDescent="0.45">
      <c r="E2" s="3"/>
      <c r="F2" s="98"/>
      <c r="G2" s="837" t="s">
        <v>2</v>
      </c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9" t="s">
        <v>542</v>
      </c>
      <c r="Y2" s="839"/>
      <c r="Z2" s="839"/>
      <c r="AA2" s="839"/>
      <c r="AB2" s="55"/>
      <c r="AC2" s="55"/>
      <c r="AH2" s="55"/>
      <c r="AI2" s="132"/>
      <c r="AJ2" s="55"/>
      <c r="AK2" s="55"/>
      <c r="AL2" s="132"/>
      <c r="AM2" s="132"/>
      <c r="AN2" s="55"/>
      <c r="AO2" s="55"/>
      <c r="AP2" s="3"/>
    </row>
    <row r="3" spans="1:53" ht="3" customHeight="1" thickBot="1" x14ac:dyDescent="0.3"/>
    <row r="4" spans="1:53" ht="15" customHeight="1" x14ac:dyDescent="0.25">
      <c r="G4" s="57"/>
      <c r="H4" s="971" t="s">
        <v>511</v>
      </c>
      <c r="I4" s="986"/>
      <c r="J4" s="986"/>
      <c r="K4" s="986"/>
      <c r="L4" s="986"/>
      <c r="M4" s="986"/>
      <c r="N4" s="986"/>
      <c r="O4" s="986"/>
      <c r="P4" s="986"/>
      <c r="Q4" s="986"/>
      <c r="R4" s="986"/>
      <c r="S4" s="986"/>
      <c r="T4" s="986"/>
      <c r="U4" s="986"/>
      <c r="V4" s="986"/>
      <c r="W4" s="986"/>
      <c r="X4" s="986"/>
      <c r="Y4" s="986"/>
      <c r="Z4" s="986"/>
      <c r="AA4" s="995"/>
      <c r="AB4" s="4"/>
      <c r="AC4" s="4"/>
      <c r="AE4" s="5"/>
      <c r="AH4" s="85" t="s">
        <v>45</v>
      </c>
      <c r="AI4" s="86">
        <v>12</v>
      </c>
      <c r="AJ4" s="5"/>
      <c r="AK4" s="5"/>
      <c r="AL4" s="4"/>
      <c r="AQ4" s="133"/>
    </row>
    <row r="5" spans="1:53" ht="23.25" customHeight="1" thickBot="1" x14ac:dyDescent="0.3">
      <c r="G5" s="57"/>
      <c r="H5" s="996"/>
      <c r="I5" s="997"/>
      <c r="J5" s="997"/>
      <c r="K5" s="997"/>
      <c r="L5" s="997"/>
      <c r="M5" s="997"/>
      <c r="N5" s="997"/>
      <c r="O5" s="997"/>
      <c r="P5" s="997"/>
      <c r="Q5" s="997"/>
      <c r="R5" s="997"/>
      <c r="S5" s="997"/>
      <c r="T5" s="997"/>
      <c r="U5" s="997"/>
      <c r="V5" s="997"/>
      <c r="W5" s="997"/>
      <c r="X5" s="997"/>
      <c r="Y5" s="997"/>
      <c r="Z5" s="997"/>
      <c r="AA5" s="998"/>
      <c r="AB5" s="4"/>
      <c r="AC5" s="4"/>
      <c r="AE5" s="5"/>
      <c r="AH5" s="85" t="s">
        <v>46</v>
      </c>
      <c r="AI5" s="86">
        <v>11</v>
      </c>
      <c r="AJ5" s="5"/>
      <c r="AK5" s="4"/>
      <c r="AL5" s="4"/>
      <c r="AR5" s="134" t="s">
        <v>86</v>
      </c>
      <c r="AS5" s="134"/>
    </row>
    <row r="6" spans="1:53" ht="52.5" customHeight="1" thickBot="1" x14ac:dyDescent="0.3">
      <c r="G6" s="57"/>
      <c r="H6" s="987" t="s">
        <v>4</v>
      </c>
      <c r="I6" s="988"/>
      <c r="J6" s="988"/>
      <c r="K6" s="988"/>
      <c r="L6" s="988"/>
      <c r="M6" s="988"/>
      <c r="N6" s="988"/>
      <c r="O6" s="988"/>
      <c r="P6" s="988"/>
      <c r="Q6" s="988"/>
      <c r="R6" s="988"/>
      <c r="S6" s="988"/>
      <c r="T6" s="988"/>
      <c r="U6" s="989"/>
      <c r="V6" s="7" t="s">
        <v>5</v>
      </c>
      <c r="W6" s="843" t="s">
        <v>6</v>
      </c>
      <c r="X6" s="872">
        <v>2024</v>
      </c>
      <c r="Y6" s="873"/>
      <c r="Z6" s="847" t="s">
        <v>7</v>
      </c>
      <c r="AA6" s="848"/>
      <c r="AB6" s="87" t="s">
        <v>47</v>
      </c>
      <c r="AC6" s="87" t="s">
        <v>48</v>
      </c>
      <c r="AD6" s="87" t="s">
        <v>49</v>
      </c>
      <c r="AE6" s="87" t="s">
        <v>50</v>
      </c>
      <c r="AF6" s="87" t="s">
        <v>51</v>
      </c>
      <c r="AG6" s="87" t="s">
        <v>52</v>
      </c>
      <c r="AH6" s="87" t="s">
        <v>45</v>
      </c>
      <c r="AI6" s="87" t="s">
        <v>53</v>
      </c>
      <c r="AJ6" s="87" t="s">
        <v>54</v>
      </c>
      <c r="AK6" s="87" t="s">
        <v>55</v>
      </c>
      <c r="AL6" s="87" t="s">
        <v>56</v>
      </c>
      <c r="AQ6" s="871" t="s">
        <v>88</v>
      </c>
      <c r="AR6" s="871"/>
      <c r="AS6" s="871"/>
    </row>
    <row r="7" spans="1:53" ht="136.5" customHeight="1" thickBot="1" x14ac:dyDescent="0.3">
      <c r="G7" s="57"/>
      <c r="H7" s="992" t="s">
        <v>465</v>
      </c>
      <c r="I7" s="993"/>
      <c r="J7" s="993"/>
      <c r="K7" s="993"/>
      <c r="L7" s="993"/>
      <c r="M7" s="993"/>
      <c r="N7" s="993"/>
      <c r="O7" s="993"/>
      <c r="P7" s="993"/>
      <c r="Q7" s="993"/>
      <c r="R7" s="993"/>
      <c r="S7" s="993"/>
      <c r="T7" s="993"/>
      <c r="U7" s="994"/>
      <c r="V7" s="135" t="s">
        <v>89</v>
      </c>
      <c r="W7" s="844"/>
      <c r="X7" s="11" t="s">
        <v>11</v>
      </c>
      <c r="Y7" s="11" t="s">
        <v>462</v>
      </c>
      <c r="Z7" s="13" t="s">
        <v>13</v>
      </c>
      <c r="AA7" s="13" t="s">
        <v>14</v>
      </c>
      <c r="AB7" s="88" t="s">
        <v>57</v>
      </c>
      <c r="AC7" s="88" t="s">
        <v>58</v>
      </c>
      <c r="AD7" s="88" t="s">
        <v>59</v>
      </c>
      <c r="AE7" s="89" t="s">
        <v>60</v>
      </c>
      <c r="AF7" s="89" t="s">
        <v>61</v>
      </c>
      <c r="AG7" s="519" t="s">
        <v>429</v>
      </c>
      <c r="AH7" s="89" t="s">
        <v>63</v>
      </c>
      <c r="AI7" s="89" t="s">
        <v>64</v>
      </c>
      <c r="AJ7" s="89" t="s">
        <v>65</v>
      </c>
      <c r="AK7" s="90" t="s">
        <v>66</v>
      </c>
      <c r="AL7" s="90" t="s">
        <v>67</v>
      </c>
      <c r="AQ7" s="89" t="s">
        <v>485</v>
      </c>
      <c r="AR7" s="89" t="s">
        <v>486</v>
      </c>
      <c r="AS7" s="89" t="s">
        <v>487</v>
      </c>
      <c r="AT7" s="136"/>
      <c r="AU7" s="136"/>
      <c r="AW7" s="137"/>
      <c r="AX7" s="138"/>
      <c r="AY7" s="138"/>
      <c r="AZ7" s="138"/>
      <c r="BA7" s="138"/>
    </row>
    <row r="8" spans="1:53" ht="85.5" customHeight="1" thickBot="1" x14ac:dyDescent="0.3">
      <c r="G8" s="594" t="s">
        <v>430</v>
      </c>
      <c r="H8" s="874"/>
      <c r="I8" s="416" t="s">
        <v>188</v>
      </c>
      <c r="J8" s="416" t="s">
        <v>189</v>
      </c>
      <c r="K8" s="416" t="s">
        <v>190</v>
      </c>
      <c r="L8" s="416" t="s">
        <v>191</v>
      </c>
      <c r="M8" s="416" t="s">
        <v>192</v>
      </c>
      <c r="N8" s="416" t="s">
        <v>193</v>
      </c>
      <c r="O8" s="416" t="s">
        <v>194</v>
      </c>
      <c r="P8" s="416" t="s">
        <v>195</v>
      </c>
      <c r="Q8" s="416" t="s">
        <v>422</v>
      </c>
      <c r="R8" s="416" t="s">
        <v>197</v>
      </c>
      <c r="S8" s="416" t="s">
        <v>198</v>
      </c>
      <c r="T8" s="416" t="s">
        <v>199</v>
      </c>
      <c r="U8" s="419" t="s">
        <v>200</v>
      </c>
      <c r="V8" s="437"/>
      <c r="W8" s="636"/>
      <c r="X8" s="471">
        <v>0.1</v>
      </c>
      <c r="Y8" s="481">
        <v>0.8</v>
      </c>
      <c r="Z8" s="434"/>
      <c r="AA8" s="764">
        <v>4.17</v>
      </c>
      <c r="AB8" s="91" t="s">
        <v>68</v>
      </c>
      <c r="AC8" s="91" t="s">
        <v>69</v>
      </c>
      <c r="AD8" s="91" t="s">
        <v>70</v>
      </c>
      <c r="AE8" s="91" t="s">
        <v>71</v>
      </c>
      <c r="AF8" s="91" t="s">
        <v>72</v>
      </c>
      <c r="AG8" s="91" t="s">
        <v>73</v>
      </c>
      <c r="AH8" s="91" t="s">
        <v>74</v>
      </c>
      <c r="AI8" s="91" t="s">
        <v>75</v>
      </c>
      <c r="AJ8" s="91" t="s">
        <v>76</v>
      </c>
      <c r="AK8" s="91" t="s">
        <v>77</v>
      </c>
      <c r="AL8" s="91" t="s">
        <v>78</v>
      </c>
      <c r="AQ8" s="438"/>
      <c r="AR8" s="439"/>
      <c r="AS8" s="440"/>
      <c r="AT8" s="441"/>
      <c r="AU8" s="441"/>
      <c r="AW8" s="137"/>
      <c r="AX8" s="138"/>
      <c r="AY8" s="138"/>
      <c r="AZ8" s="138"/>
      <c r="BA8" s="138"/>
    </row>
    <row r="9" spans="1:53" ht="22.5" customHeight="1" x14ac:dyDescent="0.3">
      <c r="A9"/>
      <c r="B9"/>
      <c r="C9" s="62"/>
      <c r="D9" s="63"/>
      <c r="E9" s="64"/>
      <c r="F9" s="103"/>
      <c r="G9" s="18" t="s">
        <v>431</v>
      </c>
      <c r="H9" s="66"/>
      <c r="I9" s="66">
        <v>21</v>
      </c>
      <c r="J9" s="66">
        <v>24</v>
      </c>
      <c r="K9" s="66">
        <v>15</v>
      </c>
      <c r="L9" s="66">
        <v>23</v>
      </c>
      <c r="M9" s="66">
        <v>28</v>
      </c>
      <c r="N9" s="66">
        <v>26</v>
      </c>
      <c r="O9" s="66">
        <v>38</v>
      </c>
      <c r="P9" s="66">
        <v>12</v>
      </c>
      <c r="Q9" s="66">
        <v>14</v>
      </c>
      <c r="R9" s="66">
        <v>85</v>
      </c>
      <c r="S9" s="66">
        <v>69</v>
      </c>
      <c r="T9" s="66">
        <v>0</v>
      </c>
      <c r="U9" s="464">
        <v>355</v>
      </c>
      <c r="V9" s="66">
        <v>10002.477999999999</v>
      </c>
      <c r="W9" s="494">
        <v>3.5491205279331785E-2</v>
      </c>
      <c r="X9" s="507">
        <v>0.1</v>
      </c>
      <c r="Y9" s="36">
        <v>8.0000000000000016E-2</v>
      </c>
      <c r="Z9" s="740">
        <v>0.44364006599164724</v>
      </c>
      <c r="AA9" s="69">
        <v>1.8499790751851691E-2</v>
      </c>
      <c r="AB9" s="724">
        <v>0.1</v>
      </c>
      <c r="AC9" s="142">
        <v>3.5491205279331785E-2</v>
      </c>
      <c r="AD9" s="143">
        <v>0.35491205279331783</v>
      </c>
      <c r="AE9" s="94">
        <v>10002.477999999999</v>
      </c>
      <c r="AF9" s="95">
        <v>1000.2478</v>
      </c>
      <c r="AG9" s="94">
        <v>355</v>
      </c>
      <c r="AH9" s="95">
        <v>83.353983333333332</v>
      </c>
      <c r="AI9" s="95">
        <v>916.89381666666668</v>
      </c>
      <c r="AJ9" s="95">
        <v>355</v>
      </c>
      <c r="AK9" s="96">
        <v>0.38717678486543761</v>
      </c>
      <c r="AL9" s="423">
        <v>-561.89381666666668</v>
      </c>
      <c r="AP9" s="139"/>
      <c r="AQ9" s="710">
        <v>11048.477999999999</v>
      </c>
      <c r="AR9" s="712">
        <v>1046</v>
      </c>
      <c r="AS9" s="709">
        <v>10002.477999999999</v>
      </c>
      <c r="AT9" s="14"/>
      <c r="AU9" s="14"/>
      <c r="AV9" s="14"/>
      <c r="AW9" s="14"/>
      <c r="AX9" s="14"/>
      <c r="AY9" s="14"/>
      <c r="AZ9" s="14"/>
    </row>
    <row r="10" spans="1:53" ht="15" customHeight="1" x14ac:dyDescent="0.3">
      <c r="A10"/>
      <c r="B10"/>
      <c r="C10" s="62"/>
      <c r="D10" s="63"/>
      <c r="E10" s="64"/>
      <c r="F10" s="103"/>
      <c r="G10" s="18" t="s">
        <v>432</v>
      </c>
      <c r="H10" s="71"/>
      <c r="I10" s="71">
        <v>26</v>
      </c>
      <c r="J10" s="71">
        <v>2</v>
      </c>
      <c r="K10" s="71">
        <v>10</v>
      </c>
      <c r="L10" s="71">
        <v>33</v>
      </c>
      <c r="M10" s="71">
        <v>19</v>
      </c>
      <c r="N10" s="71">
        <v>17</v>
      </c>
      <c r="O10" s="71">
        <v>99</v>
      </c>
      <c r="P10" s="71">
        <v>64</v>
      </c>
      <c r="Q10" s="71">
        <v>47</v>
      </c>
      <c r="R10" s="71">
        <v>33</v>
      </c>
      <c r="S10" s="71">
        <v>39</v>
      </c>
      <c r="T10" s="71">
        <v>0</v>
      </c>
      <c r="U10" s="465">
        <v>389</v>
      </c>
      <c r="V10" s="71">
        <v>6145</v>
      </c>
      <c r="W10" s="495">
        <v>6.3303498779495523E-2</v>
      </c>
      <c r="X10" s="508">
        <v>0.1</v>
      </c>
      <c r="Y10" s="41">
        <v>8.0000000000000016E-2</v>
      </c>
      <c r="Z10" s="741">
        <v>0.79129373474369391</v>
      </c>
      <c r="AA10" s="75">
        <v>3.2996948738812037E-2</v>
      </c>
      <c r="AB10" s="724">
        <v>0.1</v>
      </c>
      <c r="AC10" s="142">
        <v>6.3303498779495523E-2</v>
      </c>
      <c r="AD10" s="143">
        <v>0.63303498779495515</v>
      </c>
      <c r="AE10" s="94">
        <v>6145</v>
      </c>
      <c r="AF10" s="95">
        <v>614.5</v>
      </c>
      <c r="AG10" s="94">
        <v>389</v>
      </c>
      <c r="AH10" s="95">
        <v>51.208333333333336</v>
      </c>
      <c r="AI10" s="95">
        <v>563.29166666666674</v>
      </c>
      <c r="AJ10" s="95">
        <v>389</v>
      </c>
      <c r="AK10" s="96">
        <v>0.69058362304904197</v>
      </c>
      <c r="AL10" s="423">
        <v>-174.29166666666674</v>
      </c>
      <c r="AP10" s="139"/>
      <c r="AQ10" s="700">
        <v>6703</v>
      </c>
      <c r="AR10" s="711">
        <v>558</v>
      </c>
      <c r="AS10" s="708">
        <v>6145</v>
      </c>
      <c r="AT10" s="14"/>
      <c r="AU10" s="14"/>
      <c r="AV10" s="14"/>
      <c r="AW10" s="14"/>
      <c r="AX10" s="14"/>
      <c r="AY10" s="14"/>
      <c r="AZ10" s="14"/>
    </row>
    <row r="11" spans="1:53" ht="15" customHeight="1" x14ac:dyDescent="0.3">
      <c r="A11"/>
      <c r="B11"/>
      <c r="C11" s="62"/>
      <c r="D11" s="63"/>
      <c r="E11" s="64"/>
      <c r="F11" s="103"/>
      <c r="G11" s="18" t="s">
        <v>433</v>
      </c>
      <c r="H11" s="71"/>
      <c r="I11" s="71">
        <v>22</v>
      </c>
      <c r="J11" s="71">
        <v>17</v>
      </c>
      <c r="K11" s="71">
        <v>13</v>
      </c>
      <c r="L11" s="71">
        <v>21</v>
      </c>
      <c r="M11" s="71">
        <v>39</v>
      </c>
      <c r="N11" s="71">
        <v>67</v>
      </c>
      <c r="O11" s="71">
        <v>49</v>
      </c>
      <c r="P11" s="71">
        <v>23</v>
      </c>
      <c r="Q11" s="71">
        <v>18</v>
      </c>
      <c r="R11" s="71">
        <v>19</v>
      </c>
      <c r="S11" s="71">
        <v>166</v>
      </c>
      <c r="T11" s="71">
        <v>0</v>
      </c>
      <c r="U11" s="465">
        <v>454</v>
      </c>
      <c r="V11" s="71">
        <v>4239</v>
      </c>
      <c r="W11" s="495">
        <v>0.10710073130455296</v>
      </c>
      <c r="X11" s="508">
        <v>0.1</v>
      </c>
      <c r="Y11" s="41">
        <v>8.0000000000000016E-2</v>
      </c>
      <c r="Z11" s="741">
        <v>1</v>
      </c>
      <c r="AA11" s="75">
        <v>4.1700000000000001E-2</v>
      </c>
      <c r="AB11" s="724">
        <v>0.1</v>
      </c>
      <c r="AC11" s="142">
        <v>0.10710073130455296</v>
      </c>
      <c r="AD11" s="143">
        <v>1.0710073130455295</v>
      </c>
      <c r="AE11" s="94">
        <v>4239</v>
      </c>
      <c r="AF11" s="95">
        <v>423.90000000000003</v>
      </c>
      <c r="AG11" s="94">
        <v>454</v>
      </c>
      <c r="AH11" s="95">
        <v>35.325000000000003</v>
      </c>
      <c r="AI11" s="95">
        <v>388.57500000000005</v>
      </c>
      <c r="AJ11" s="95">
        <v>454</v>
      </c>
      <c r="AK11" s="96">
        <v>1.1683716142314866</v>
      </c>
      <c r="AL11" s="423">
        <v>65.424999999999955</v>
      </c>
      <c r="AP11" s="139"/>
      <c r="AQ11" s="700">
        <v>4580</v>
      </c>
      <c r="AR11" s="711">
        <v>341</v>
      </c>
      <c r="AS11" s="708">
        <v>4239</v>
      </c>
      <c r="AT11" s="14"/>
      <c r="AU11" s="14"/>
      <c r="AV11" s="14"/>
      <c r="AW11" s="14"/>
      <c r="AX11" s="14"/>
      <c r="AY11" s="14"/>
      <c r="AZ11" s="14"/>
    </row>
    <row r="12" spans="1:53" ht="15" customHeight="1" x14ac:dyDescent="0.3">
      <c r="A12"/>
      <c r="B12"/>
      <c r="C12" s="62"/>
      <c r="D12" s="63"/>
      <c r="E12" s="64"/>
      <c r="F12" s="103"/>
      <c r="G12" s="18" t="s">
        <v>434</v>
      </c>
      <c r="H12" s="71"/>
      <c r="I12" s="71">
        <v>58</v>
      </c>
      <c r="J12" s="71">
        <v>28</v>
      </c>
      <c r="K12" s="71">
        <v>6</v>
      </c>
      <c r="L12" s="71">
        <v>12</v>
      </c>
      <c r="M12" s="71">
        <v>9</v>
      </c>
      <c r="N12" s="71">
        <v>10</v>
      </c>
      <c r="O12" s="71">
        <v>16</v>
      </c>
      <c r="P12" s="71">
        <v>38</v>
      </c>
      <c r="Q12" s="71">
        <v>18</v>
      </c>
      <c r="R12" s="71">
        <v>47</v>
      </c>
      <c r="S12" s="71">
        <v>70</v>
      </c>
      <c r="T12" s="71">
        <v>0</v>
      </c>
      <c r="U12" s="465">
        <v>312</v>
      </c>
      <c r="V12" s="71">
        <v>4504.0760000000009</v>
      </c>
      <c r="W12" s="495">
        <v>6.9270589572644856E-2</v>
      </c>
      <c r="X12" s="508">
        <v>0.1</v>
      </c>
      <c r="Y12" s="41">
        <v>8.0000000000000016E-2</v>
      </c>
      <c r="Z12" s="741">
        <v>0.86588236965806054</v>
      </c>
      <c r="AA12" s="75">
        <v>3.610729481474112E-2</v>
      </c>
      <c r="AB12" s="724">
        <v>0.1</v>
      </c>
      <c r="AC12" s="142">
        <v>6.9270589572644856E-2</v>
      </c>
      <c r="AD12" s="143">
        <v>0.69270589572644847</v>
      </c>
      <c r="AE12" s="94">
        <v>4504.0760000000009</v>
      </c>
      <c r="AF12" s="95">
        <v>450.40760000000012</v>
      </c>
      <c r="AG12" s="94">
        <v>312</v>
      </c>
      <c r="AH12" s="95">
        <v>37.533966666666679</v>
      </c>
      <c r="AI12" s="95">
        <v>412.87363333333349</v>
      </c>
      <c r="AJ12" s="95">
        <v>312</v>
      </c>
      <c r="AK12" s="96">
        <v>0.75567915897430737</v>
      </c>
      <c r="AL12" s="423">
        <v>-100.87363333333349</v>
      </c>
      <c r="AP12" s="139"/>
      <c r="AQ12" s="700">
        <v>5028.0760000000009</v>
      </c>
      <c r="AR12" s="711">
        <v>524</v>
      </c>
      <c r="AS12" s="708">
        <v>4504.0760000000009</v>
      </c>
      <c r="AT12" s="14"/>
      <c r="AU12" s="14"/>
      <c r="AV12" s="14"/>
      <c r="AW12" s="14"/>
      <c r="AX12" s="14"/>
      <c r="AY12" s="14"/>
      <c r="AZ12" s="14"/>
    </row>
    <row r="13" spans="1:53" ht="15" customHeight="1" x14ac:dyDescent="0.3">
      <c r="A13"/>
      <c r="B13"/>
      <c r="C13" s="62"/>
      <c r="D13" s="63"/>
      <c r="E13" s="64"/>
      <c r="F13" s="103"/>
      <c r="G13" s="18" t="s">
        <v>435</v>
      </c>
      <c r="H13" s="71"/>
      <c r="I13" s="71">
        <v>27</v>
      </c>
      <c r="J13" s="71">
        <v>3</v>
      </c>
      <c r="K13" s="71">
        <v>15</v>
      </c>
      <c r="L13" s="71">
        <v>64</v>
      </c>
      <c r="M13" s="71">
        <v>41</v>
      </c>
      <c r="N13" s="71">
        <v>38</v>
      </c>
      <c r="O13" s="71">
        <v>11</v>
      </c>
      <c r="P13" s="71">
        <v>20</v>
      </c>
      <c r="Q13" s="71">
        <v>19</v>
      </c>
      <c r="R13" s="71">
        <v>35</v>
      </c>
      <c r="S13" s="71">
        <v>21</v>
      </c>
      <c r="T13" s="71">
        <v>0</v>
      </c>
      <c r="U13" s="465">
        <v>294</v>
      </c>
      <c r="V13" s="71">
        <v>4815</v>
      </c>
      <c r="W13" s="495">
        <v>6.1059190031152649E-2</v>
      </c>
      <c r="X13" s="508">
        <v>0.1</v>
      </c>
      <c r="Y13" s="41">
        <v>8.0000000000000016E-2</v>
      </c>
      <c r="Z13" s="741">
        <v>0.76323987538940796</v>
      </c>
      <c r="AA13" s="75">
        <v>3.1827102803738308E-2</v>
      </c>
      <c r="AB13" s="724">
        <v>0.1</v>
      </c>
      <c r="AC13" s="142">
        <v>6.1059190031152649E-2</v>
      </c>
      <c r="AD13" s="143">
        <v>0.61059190031152644</v>
      </c>
      <c r="AE13" s="94">
        <v>4815</v>
      </c>
      <c r="AF13" s="95">
        <v>481.5</v>
      </c>
      <c r="AG13" s="94">
        <v>294</v>
      </c>
      <c r="AH13" s="95">
        <v>40.125</v>
      </c>
      <c r="AI13" s="95">
        <v>441.375</v>
      </c>
      <c r="AJ13" s="95">
        <v>294</v>
      </c>
      <c r="AK13" s="96">
        <v>0.66610025488530167</v>
      </c>
      <c r="AL13" s="423">
        <v>-147.375</v>
      </c>
      <c r="AP13" s="139"/>
      <c r="AQ13" s="700">
        <v>5349</v>
      </c>
      <c r="AR13" s="711">
        <v>534</v>
      </c>
      <c r="AS13" s="708">
        <v>4815</v>
      </c>
      <c r="AT13" s="14"/>
      <c r="AU13" s="14"/>
      <c r="AV13" s="14"/>
      <c r="AW13" s="14"/>
      <c r="AX13" s="14"/>
      <c r="AY13" s="14"/>
      <c r="AZ13" s="14"/>
    </row>
    <row r="14" spans="1:53" ht="15" customHeight="1" x14ac:dyDescent="0.3">
      <c r="A14"/>
      <c r="B14"/>
      <c r="C14" s="62"/>
      <c r="D14" s="63"/>
      <c r="E14" s="64"/>
      <c r="F14" s="103"/>
      <c r="G14" s="18" t="s">
        <v>436</v>
      </c>
      <c r="H14" s="71"/>
      <c r="I14" s="71">
        <v>0</v>
      </c>
      <c r="J14" s="71">
        <v>0</v>
      </c>
      <c r="K14" s="71">
        <v>1</v>
      </c>
      <c r="L14" s="71">
        <v>3</v>
      </c>
      <c r="M14" s="71">
        <v>1</v>
      </c>
      <c r="N14" s="71">
        <v>1</v>
      </c>
      <c r="O14" s="71">
        <v>4</v>
      </c>
      <c r="P14" s="71">
        <v>0</v>
      </c>
      <c r="Q14" s="71">
        <v>1</v>
      </c>
      <c r="R14" s="71">
        <v>2</v>
      </c>
      <c r="S14" s="71">
        <v>0</v>
      </c>
      <c r="T14" s="71">
        <v>0</v>
      </c>
      <c r="U14" s="465">
        <v>13</v>
      </c>
      <c r="V14" s="71">
        <v>117.52199999999996</v>
      </c>
      <c r="W14" s="495">
        <v>0.11061758649444363</v>
      </c>
      <c r="X14" s="508">
        <v>0.1</v>
      </c>
      <c r="Y14" s="41">
        <v>8.0000000000000016E-2</v>
      </c>
      <c r="Z14" s="741">
        <v>1</v>
      </c>
      <c r="AA14" s="75">
        <v>4.1700000000000001E-2</v>
      </c>
      <c r="AB14" s="724">
        <v>0.1</v>
      </c>
      <c r="AC14" s="142">
        <v>0.11061758649444363</v>
      </c>
      <c r="AD14" s="143">
        <v>1.1061758649444362</v>
      </c>
      <c r="AE14" s="94">
        <v>117.52199999999996</v>
      </c>
      <c r="AF14" s="95">
        <v>11.752199999999997</v>
      </c>
      <c r="AG14" s="94">
        <v>13</v>
      </c>
      <c r="AH14" s="95">
        <v>0.97934999999999972</v>
      </c>
      <c r="AI14" s="95">
        <v>10.772849999999996</v>
      </c>
      <c r="AJ14" s="95">
        <v>13</v>
      </c>
      <c r="AK14" s="96">
        <v>1.2067373072121124</v>
      </c>
      <c r="AL14" s="423">
        <v>2.2271500000000035</v>
      </c>
      <c r="AP14" s="139"/>
      <c r="AQ14" s="700">
        <v>145.52199999999996</v>
      </c>
      <c r="AR14" s="711">
        <v>28</v>
      </c>
      <c r="AS14" s="708">
        <v>117.52199999999996</v>
      </c>
      <c r="AT14" s="14"/>
      <c r="AU14" s="14"/>
      <c r="AV14" s="14"/>
      <c r="AW14" s="14"/>
      <c r="AX14" s="14"/>
      <c r="AY14" s="14"/>
      <c r="AZ14" s="14"/>
    </row>
    <row r="15" spans="1:53" ht="15" customHeight="1" thickBot="1" x14ac:dyDescent="0.35">
      <c r="A15"/>
      <c r="B15"/>
      <c r="C15" s="62"/>
      <c r="D15" s="63"/>
      <c r="E15" s="64"/>
      <c r="F15" s="103"/>
      <c r="G15" s="27" t="s">
        <v>437</v>
      </c>
      <c r="H15" s="111"/>
      <c r="I15" s="111">
        <v>1</v>
      </c>
      <c r="J15" s="111">
        <v>0</v>
      </c>
      <c r="K15" s="111">
        <v>2</v>
      </c>
      <c r="L15" s="111">
        <v>1</v>
      </c>
      <c r="M15" s="111">
        <v>0</v>
      </c>
      <c r="N15" s="111">
        <v>3</v>
      </c>
      <c r="O15" s="111">
        <v>5</v>
      </c>
      <c r="P15" s="111">
        <v>0</v>
      </c>
      <c r="Q15" s="111">
        <v>1</v>
      </c>
      <c r="R15" s="111">
        <v>5</v>
      </c>
      <c r="S15" s="111">
        <v>1</v>
      </c>
      <c r="T15" s="111">
        <v>0</v>
      </c>
      <c r="U15" s="603">
        <v>19</v>
      </c>
      <c r="V15" s="111">
        <v>1187.9240000000002</v>
      </c>
      <c r="W15" s="496">
        <v>1.5994289196951991E-2</v>
      </c>
      <c r="X15" s="649">
        <v>0.1</v>
      </c>
      <c r="Y15" s="54">
        <v>8.0000000000000016E-2</v>
      </c>
      <c r="Z15" s="742">
        <v>0.19992861496189984</v>
      </c>
      <c r="AA15" s="75">
        <v>8.3370232439112235E-3</v>
      </c>
      <c r="AB15" s="744">
        <v>0.1</v>
      </c>
      <c r="AC15" s="530">
        <v>1.5994289196951991E-2</v>
      </c>
      <c r="AD15" s="531">
        <v>0.15994289196951991</v>
      </c>
      <c r="AE15" s="94">
        <v>1187.9240000000002</v>
      </c>
      <c r="AF15" s="95">
        <v>118.79240000000003</v>
      </c>
      <c r="AG15" s="94">
        <v>19</v>
      </c>
      <c r="AH15" s="95">
        <v>9.8993666666666691</v>
      </c>
      <c r="AI15" s="95">
        <v>108.89303333333336</v>
      </c>
      <c r="AJ15" s="95">
        <v>19</v>
      </c>
      <c r="AK15" s="532">
        <v>0.17448315487583987</v>
      </c>
      <c r="AL15" s="423">
        <v>-89.893033333333364</v>
      </c>
      <c r="AP15" s="139"/>
      <c r="AQ15" s="707">
        <v>1326.9240000000002</v>
      </c>
      <c r="AR15" s="701">
        <v>139</v>
      </c>
      <c r="AS15" s="713">
        <v>1187.9240000000002</v>
      </c>
      <c r="AT15" s="14"/>
      <c r="AU15" s="14"/>
      <c r="AV15" s="14"/>
      <c r="AW15" s="14"/>
      <c r="AX15" s="14"/>
      <c r="AY15" s="14"/>
      <c r="AZ15" s="14"/>
    </row>
    <row r="16" spans="1:53" ht="15" customHeight="1" thickBot="1" x14ac:dyDescent="0.3">
      <c r="A16"/>
      <c r="B16"/>
      <c r="C16" s="62"/>
      <c r="D16" s="63"/>
      <c r="E16" s="64"/>
      <c r="F16" s="103"/>
      <c r="G16" s="604" t="s">
        <v>15</v>
      </c>
      <c r="H16" s="82"/>
      <c r="I16" s="82">
        <v>155</v>
      </c>
      <c r="J16" s="82">
        <v>74</v>
      </c>
      <c r="K16" s="82">
        <v>62</v>
      </c>
      <c r="L16" s="82">
        <v>157</v>
      </c>
      <c r="M16" s="82">
        <v>137</v>
      </c>
      <c r="N16" s="82">
        <v>162</v>
      </c>
      <c r="O16" s="82">
        <v>222</v>
      </c>
      <c r="P16" s="82">
        <v>157</v>
      </c>
      <c r="Q16" s="82">
        <v>118</v>
      </c>
      <c r="R16" s="82">
        <v>226</v>
      </c>
      <c r="S16" s="82">
        <v>366</v>
      </c>
      <c r="T16" s="82">
        <v>0</v>
      </c>
      <c r="U16" s="591">
        <v>1836</v>
      </c>
      <c r="V16" s="83">
        <v>31011</v>
      </c>
      <c r="W16" s="679">
        <v>5.9204798297378347E-2</v>
      </c>
      <c r="X16" s="497">
        <v>0.1</v>
      </c>
      <c r="Y16" s="497">
        <v>8.0000000000000016E-2</v>
      </c>
      <c r="Z16" s="743">
        <v>0.74005997871722917</v>
      </c>
      <c r="AA16" s="499">
        <v>3.0860501112508456E-2</v>
      </c>
      <c r="AB16" s="745">
        <v>0.1</v>
      </c>
      <c r="AC16" s="533">
        <v>5.9204798297378347E-2</v>
      </c>
      <c r="AD16" s="534">
        <v>0.59204798297378347</v>
      </c>
      <c r="AE16" s="535">
        <v>31011</v>
      </c>
      <c r="AF16" s="536">
        <v>3101.1000000000004</v>
      </c>
      <c r="AG16" s="535">
        <v>1836</v>
      </c>
      <c r="AH16" s="747">
        <v>258.42500000000001</v>
      </c>
      <c r="AI16" s="535">
        <v>2842.6750000000002</v>
      </c>
      <c r="AJ16" s="535">
        <v>1836</v>
      </c>
      <c r="AK16" s="537">
        <v>0.64587052688049107</v>
      </c>
      <c r="AL16" s="423">
        <v>-1006.6750000000002</v>
      </c>
      <c r="AP16" s="139"/>
      <c r="AQ16" s="786">
        <v>34181</v>
      </c>
      <c r="AR16" s="787">
        <v>3170</v>
      </c>
      <c r="AS16" s="699">
        <v>31011</v>
      </c>
      <c r="AT16" s="14"/>
      <c r="AU16" s="14"/>
      <c r="AV16" s="14"/>
      <c r="AW16" s="14"/>
      <c r="AX16" s="14"/>
      <c r="AY16" s="14"/>
      <c r="AZ16" s="14"/>
    </row>
    <row r="17" spans="3:52" x14ac:dyDescent="0.25">
      <c r="C17" s="62"/>
      <c r="D17" s="63"/>
      <c r="X17" s="17"/>
      <c r="AB17" s="119"/>
      <c r="AC17" s="119"/>
      <c r="AP17" s="139"/>
      <c r="AQ17" s="14"/>
      <c r="AR17" s="14"/>
      <c r="AS17" s="14"/>
      <c r="AT17" s="14"/>
      <c r="AU17" s="14"/>
      <c r="AV17" s="14"/>
      <c r="AW17" s="14"/>
      <c r="AX17" s="14"/>
      <c r="AY17" s="14"/>
      <c r="AZ17" s="14"/>
    </row>
    <row r="18" spans="3:52" x14ac:dyDescent="0.25">
      <c r="AQ18" s="14"/>
      <c r="AT18" s="14"/>
      <c r="AU18" s="14"/>
    </row>
    <row r="19" spans="3:52" x14ac:dyDescent="0.25">
      <c r="AT19" s="14"/>
      <c r="AU19" s="14"/>
    </row>
  </sheetData>
  <autoFilter ref="G4:AA16" xr:uid="{00000000-0001-0000-07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3">
    <mergeCell ref="H7:U7"/>
    <mergeCell ref="H4:AA5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11BB2-2A76-44AF-A472-B8AF863F55E5}">
  <sheetPr codeName="Hoja11">
    <tabColor rgb="FF00B050"/>
  </sheetPr>
  <dimension ref="A1:AM35"/>
  <sheetViews>
    <sheetView zoomScale="70" zoomScaleNormal="70" workbookViewId="0">
      <selection activeCell="V7" sqref="V7"/>
    </sheetView>
  </sheetViews>
  <sheetFormatPr baseColWidth="10" defaultRowHeight="15" x14ac:dyDescent="0.25"/>
  <cols>
    <col min="1" max="4" width="1.140625" style="4" customWidth="1"/>
    <col min="5" max="5" width="3.28515625" style="5" customWidth="1"/>
    <col min="6" max="6" width="4.28515625" style="100" customWidth="1"/>
    <col min="7" max="7" width="31.140625" style="4" customWidth="1"/>
    <col min="8" max="8" width="7.28515625" style="4" customWidth="1"/>
    <col min="9" max="12" width="5.85546875" style="4" bestFit="1" customWidth="1"/>
    <col min="13" max="13" width="5.85546875" style="4" customWidth="1"/>
    <col min="14" max="16" width="5.85546875" style="4" bestFit="1" customWidth="1"/>
    <col min="17" max="17" width="6" style="4" bestFit="1" customWidth="1"/>
    <col min="18" max="18" width="4.85546875" style="4" bestFit="1" customWidth="1"/>
    <col min="19" max="19" width="5.42578125" style="4" bestFit="1" customWidth="1"/>
    <col min="20" max="20" width="4.42578125" style="4" bestFit="1" customWidth="1"/>
    <col min="21" max="21" width="8" style="4" bestFit="1" customWidth="1"/>
    <col min="22" max="22" width="27" style="4" bestFit="1" customWidth="1"/>
    <col min="23" max="23" width="14.85546875" style="5" customWidth="1"/>
    <col min="24" max="24" width="14.42578125" style="4" customWidth="1"/>
    <col min="25" max="25" width="18" style="4" customWidth="1"/>
    <col min="26" max="26" width="16.42578125" style="4" customWidth="1"/>
    <col min="27" max="27" width="15" style="56" customWidth="1"/>
    <col min="28" max="29" width="12.7109375" style="56" customWidth="1"/>
    <col min="30" max="32" width="12.7109375" style="4" customWidth="1"/>
    <col min="33" max="33" width="12.7109375" style="56" customWidth="1"/>
    <col min="34" max="34" width="12.7109375" style="4" customWidth="1"/>
    <col min="35" max="35" width="12.7109375" style="5" customWidth="1"/>
    <col min="36" max="37" width="12.7109375" style="4" customWidth="1"/>
    <col min="38" max="38" width="12.7109375" style="5" customWidth="1"/>
    <col min="39" max="39" width="11.42578125" style="5"/>
    <col min="40" max="16384" width="11.42578125" style="4"/>
  </cols>
  <sheetData>
    <row r="1" spans="1:39" s="2" customFormat="1" ht="21" customHeight="1" x14ac:dyDescent="0.45">
      <c r="E1" s="3"/>
      <c r="F1" s="98"/>
      <c r="G1" s="836" t="s">
        <v>0</v>
      </c>
      <c r="H1" s="836"/>
      <c r="I1" s="836"/>
      <c r="J1" s="836"/>
      <c r="K1" s="836"/>
      <c r="L1" s="836"/>
      <c r="M1" s="836"/>
      <c r="N1" s="836"/>
      <c r="O1" s="836"/>
      <c r="P1" s="836"/>
      <c r="Q1" s="836"/>
      <c r="R1" s="836"/>
      <c r="S1" s="836"/>
      <c r="T1" s="836"/>
      <c r="U1" s="836"/>
      <c r="V1" s="836"/>
      <c r="W1" s="836"/>
      <c r="X1" s="836"/>
      <c r="Y1" s="836"/>
      <c r="Z1" s="836"/>
      <c r="AA1" s="836"/>
      <c r="AB1" s="55"/>
      <c r="AC1" s="55"/>
      <c r="AG1" s="55"/>
      <c r="AI1" s="3"/>
      <c r="AL1" s="3"/>
      <c r="AM1" s="3"/>
    </row>
    <row r="2" spans="1:39" s="2" customFormat="1" ht="28.5" customHeight="1" x14ac:dyDescent="0.45">
      <c r="E2" s="3"/>
      <c r="F2" s="98"/>
      <c r="G2" s="837" t="s">
        <v>2</v>
      </c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9" t="s">
        <v>542</v>
      </c>
      <c r="Y2" s="839"/>
      <c r="Z2" s="839"/>
      <c r="AA2" s="839"/>
      <c r="AB2" s="55"/>
      <c r="AC2" s="55"/>
      <c r="AG2" s="55"/>
      <c r="AI2" s="3"/>
      <c r="AL2" s="3"/>
      <c r="AM2" s="3"/>
    </row>
    <row r="3" spans="1:39" ht="3" customHeight="1" thickBot="1" x14ac:dyDescent="0.3"/>
    <row r="4" spans="1:39" ht="15" customHeight="1" x14ac:dyDescent="0.25">
      <c r="G4" s="57"/>
      <c r="H4" s="971" t="s">
        <v>476</v>
      </c>
      <c r="I4" s="986"/>
      <c r="J4" s="986"/>
      <c r="K4" s="986"/>
      <c r="L4" s="986"/>
      <c r="M4" s="986"/>
      <c r="N4" s="986"/>
      <c r="O4" s="986"/>
      <c r="P4" s="986"/>
      <c r="Q4" s="986"/>
      <c r="R4" s="986"/>
      <c r="S4" s="986"/>
      <c r="T4" s="986"/>
      <c r="U4" s="986"/>
      <c r="V4" s="986"/>
      <c r="W4" s="986"/>
      <c r="X4" s="986"/>
      <c r="Y4" s="986"/>
      <c r="Z4" s="986"/>
      <c r="AA4" s="995"/>
      <c r="AB4" s="4"/>
      <c r="AC4" s="4"/>
      <c r="AE4" s="5"/>
      <c r="AG4" s="4"/>
      <c r="AH4" s="85" t="s">
        <v>45</v>
      </c>
      <c r="AI4" s="86">
        <v>12</v>
      </c>
      <c r="AJ4" s="5"/>
      <c r="AK4" s="5"/>
      <c r="AL4" s="4"/>
    </row>
    <row r="5" spans="1:39" ht="23.25" customHeight="1" thickBot="1" x14ac:dyDescent="0.3">
      <c r="G5" s="57"/>
      <c r="H5" s="996"/>
      <c r="I5" s="997"/>
      <c r="J5" s="997"/>
      <c r="K5" s="997"/>
      <c r="L5" s="997"/>
      <c r="M5" s="997"/>
      <c r="N5" s="997"/>
      <c r="O5" s="997"/>
      <c r="P5" s="997"/>
      <c r="Q5" s="997"/>
      <c r="R5" s="997"/>
      <c r="S5" s="997"/>
      <c r="T5" s="997"/>
      <c r="U5" s="997"/>
      <c r="V5" s="997"/>
      <c r="W5" s="997"/>
      <c r="X5" s="997"/>
      <c r="Y5" s="997"/>
      <c r="Z5" s="997"/>
      <c r="AA5" s="998"/>
      <c r="AB5" s="4"/>
      <c r="AC5" s="4"/>
      <c r="AE5" s="5"/>
      <c r="AG5" s="4"/>
      <c r="AH5" s="85" t="s">
        <v>46</v>
      </c>
      <c r="AI5" s="86">
        <v>11</v>
      </c>
      <c r="AJ5" s="5"/>
      <c r="AL5" s="4"/>
    </row>
    <row r="6" spans="1:39" ht="77.25" thickBot="1" x14ac:dyDescent="0.3">
      <c r="G6" s="57"/>
      <c r="H6" s="987" t="s">
        <v>4</v>
      </c>
      <c r="I6" s="988"/>
      <c r="J6" s="988"/>
      <c r="K6" s="988"/>
      <c r="L6" s="988"/>
      <c r="M6" s="988"/>
      <c r="N6" s="988"/>
      <c r="O6" s="988"/>
      <c r="P6" s="988"/>
      <c r="Q6" s="988"/>
      <c r="R6" s="988"/>
      <c r="S6" s="988"/>
      <c r="T6" s="988"/>
      <c r="U6" s="989"/>
      <c r="V6" s="59" t="s">
        <v>5</v>
      </c>
      <c r="W6" s="843" t="s">
        <v>6</v>
      </c>
      <c r="X6" s="845">
        <v>2024</v>
      </c>
      <c r="Y6" s="846"/>
      <c r="Z6" s="847" t="s">
        <v>7</v>
      </c>
      <c r="AA6" s="848"/>
      <c r="AB6" s="87" t="s">
        <v>47</v>
      </c>
      <c r="AC6" s="87" t="s">
        <v>48</v>
      </c>
      <c r="AD6" s="87" t="s">
        <v>49</v>
      </c>
      <c r="AE6" s="87" t="s">
        <v>50</v>
      </c>
      <c r="AF6" s="87" t="s">
        <v>51</v>
      </c>
      <c r="AG6" s="87" t="s">
        <v>52</v>
      </c>
      <c r="AH6" s="87" t="s">
        <v>45</v>
      </c>
      <c r="AI6" s="87" t="s">
        <v>53</v>
      </c>
      <c r="AJ6" s="87" t="s">
        <v>54</v>
      </c>
      <c r="AK6" s="87" t="s">
        <v>55</v>
      </c>
      <c r="AL6" s="87" t="s">
        <v>56</v>
      </c>
    </row>
    <row r="7" spans="1:39" ht="99.75" customHeight="1" thickBot="1" x14ac:dyDescent="0.3">
      <c r="G7" s="594" t="s">
        <v>430</v>
      </c>
      <c r="H7" s="983" t="s">
        <v>91</v>
      </c>
      <c r="I7" s="984"/>
      <c r="J7" s="984"/>
      <c r="K7" s="984"/>
      <c r="L7" s="984"/>
      <c r="M7" s="984"/>
      <c r="N7" s="984"/>
      <c r="O7" s="984"/>
      <c r="P7" s="984"/>
      <c r="Q7" s="984"/>
      <c r="R7" s="984"/>
      <c r="S7" s="984"/>
      <c r="T7" s="984"/>
      <c r="U7" s="985"/>
      <c r="V7" s="10" t="s">
        <v>92</v>
      </c>
      <c r="W7" s="844"/>
      <c r="X7" s="11" t="s">
        <v>11</v>
      </c>
      <c r="Y7" s="11" t="s">
        <v>43</v>
      </c>
      <c r="Z7" s="13" t="s">
        <v>13</v>
      </c>
      <c r="AA7" s="13" t="s">
        <v>44</v>
      </c>
      <c r="AB7" s="88" t="s">
        <v>57</v>
      </c>
      <c r="AC7" s="88" t="s">
        <v>58</v>
      </c>
      <c r="AD7" s="88" t="s">
        <v>59</v>
      </c>
      <c r="AE7" s="89" t="s">
        <v>60</v>
      </c>
      <c r="AF7" s="89" t="s">
        <v>61</v>
      </c>
      <c r="AG7" s="89" t="s">
        <v>62</v>
      </c>
      <c r="AH7" s="89" t="s">
        <v>63</v>
      </c>
      <c r="AI7" s="89" t="s">
        <v>64</v>
      </c>
      <c r="AJ7" s="89" t="s">
        <v>65</v>
      </c>
      <c r="AK7" s="90" t="s">
        <v>66</v>
      </c>
      <c r="AL7" s="90" t="s">
        <v>67</v>
      </c>
    </row>
    <row r="8" spans="1:39" ht="50.25" customHeight="1" thickBot="1" x14ac:dyDescent="0.3">
      <c r="G8" s="431"/>
      <c r="H8" s="874"/>
      <c r="I8" s="454" t="s">
        <v>188</v>
      </c>
      <c r="J8" s="455" t="s">
        <v>189</v>
      </c>
      <c r="K8" s="455" t="s">
        <v>190</v>
      </c>
      <c r="L8" s="455" t="s">
        <v>191</v>
      </c>
      <c r="M8" s="455" t="s">
        <v>192</v>
      </c>
      <c r="N8" s="455" t="s">
        <v>193</v>
      </c>
      <c r="O8" s="455" t="s">
        <v>194</v>
      </c>
      <c r="P8" s="455" t="s">
        <v>195</v>
      </c>
      <c r="Q8" s="455" t="s">
        <v>422</v>
      </c>
      <c r="R8" s="455" t="s">
        <v>197</v>
      </c>
      <c r="S8" s="455" t="s">
        <v>198</v>
      </c>
      <c r="T8" s="455" t="s">
        <v>199</v>
      </c>
      <c r="U8" s="419" t="s">
        <v>200</v>
      </c>
      <c r="V8" s="469"/>
      <c r="W8" s="636"/>
      <c r="X8" s="471">
        <v>0.39</v>
      </c>
      <c r="Y8" s="471">
        <v>0.8</v>
      </c>
      <c r="Z8" s="875"/>
      <c r="AA8" s="834">
        <v>5.21E-2</v>
      </c>
      <c r="AB8" s="91" t="s">
        <v>68</v>
      </c>
      <c r="AC8" s="91" t="s">
        <v>69</v>
      </c>
      <c r="AD8" s="91" t="s">
        <v>70</v>
      </c>
      <c r="AE8" s="510" t="s">
        <v>71</v>
      </c>
      <c r="AF8" s="510" t="s">
        <v>72</v>
      </c>
      <c r="AG8" s="510" t="s">
        <v>73</v>
      </c>
      <c r="AH8" s="510" t="s">
        <v>74</v>
      </c>
      <c r="AI8" s="510" t="s">
        <v>75</v>
      </c>
      <c r="AJ8" s="510" t="s">
        <v>76</v>
      </c>
      <c r="AK8" s="91" t="s">
        <v>77</v>
      </c>
      <c r="AL8" s="91" t="s">
        <v>78</v>
      </c>
    </row>
    <row r="9" spans="1:39" ht="15" customHeight="1" x14ac:dyDescent="0.3">
      <c r="A9"/>
      <c r="B9"/>
      <c r="C9" s="62"/>
      <c r="D9" s="63"/>
      <c r="E9" s="64"/>
      <c r="F9" s="103"/>
      <c r="G9" s="18" t="s">
        <v>431</v>
      </c>
      <c r="H9" s="66"/>
      <c r="I9" s="77">
        <v>264</v>
      </c>
      <c r="J9" s="77">
        <v>151</v>
      </c>
      <c r="K9" s="77">
        <v>129</v>
      </c>
      <c r="L9" s="77">
        <v>249</v>
      </c>
      <c r="M9" s="77">
        <v>200</v>
      </c>
      <c r="N9" s="77">
        <v>213</v>
      </c>
      <c r="O9" s="77">
        <v>284</v>
      </c>
      <c r="P9" s="77">
        <v>210</v>
      </c>
      <c r="Q9" s="77">
        <v>252</v>
      </c>
      <c r="R9" s="77">
        <v>281</v>
      </c>
      <c r="S9" s="77">
        <v>231</v>
      </c>
      <c r="T9" s="77">
        <v>0</v>
      </c>
      <c r="U9" s="467">
        <v>2464</v>
      </c>
      <c r="V9" s="78">
        <v>9256.0860000000011</v>
      </c>
      <c r="W9" s="44">
        <v>0.26620323104171673</v>
      </c>
      <c r="X9" s="45">
        <v>0.39</v>
      </c>
      <c r="Y9" s="45">
        <v>0.31200000000000006</v>
      </c>
      <c r="Z9" s="141">
        <v>0.85321548410806625</v>
      </c>
      <c r="AA9" s="75">
        <v>4.4452526722030254E-2</v>
      </c>
      <c r="AB9" s="142">
        <v>0.39</v>
      </c>
      <c r="AC9" s="142">
        <v>0.26620323104171673</v>
      </c>
      <c r="AD9" s="143">
        <v>0.68257238728645309</v>
      </c>
      <c r="AE9" s="487">
        <v>9256.0860000000011</v>
      </c>
      <c r="AF9" s="488">
        <v>3609.8735400000005</v>
      </c>
      <c r="AG9" s="487">
        <v>2464</v>
      </c>
      <c r="AH9" s="488">
        <v>300.82279500000004</v>
      </c>
      <c r="AI9" s="488">
        <v>3309.0507450000005</v>
      </c>
      <c r="AJ9" s="488">
        <v>2464</v>
      </c>
      <c r="AK9" s="96">
        <v>0.74462442249431249</v>
      </c>
      <c r="AL9" s="423">
        <v>-845.05074500000046</v>
      </c>
    </row>
    <row r="10" spans="1:39" ht="15" customHeight="1" x14ac:dyDescent="0.3">
      <c r="A10"/>
      <c r="B10"/>
      <c r="C10" s="62"/>
      <c r="D10" s="63"/>
      <c r="E10" s="64"/>
      <c r="F10" s="103"/>
      <c r="G10" s="18" t="s">
        <v>432</v>
      </c>
      <c r="H10" s="71"/>
      <c r="I10" s="71">
        <v>102</v>
      </c>
      <c r="J10" s="71">
        <v>47</v>
      </c>
      <c r="K10" s="71">
        <v>53</v>
      </c>
      <c r="L10" s="71">
        <v>111</v>
      </c>
      <c r="M10" s="71">
        <v>130</v>
      </c>
      <c r="N10" s="71">
        <v>106</v>
      </c>
      <c r="O10" s="71">
        <v>158</v>
      </c>
      <c r="P10" s="71">
        <v>156</v>
      </c>
      <c r="Q10" s="71">
        <v>140</v>
      </c>
      <c r="R10" s="71">
        <v>203</v>
      </c>
      <c r="S10" s="71">
        <v>161</v>
      </c>
      <c r="T10" s="71">
        <v>0</v>
      </c>
      <c r="U10" s="467">
        <v>1367</v>
      </c>
      <c r="V10" s="72">
        <v>4292</v>
      </c>
      <c r="W10" s="39">
        <v>0.31849953401677539</v>
      </c>
      <c r="X10" s="41">
        <v>0.39</v>
      </c>
      <c r="Y10" s="45">
        <v>0.31200000000000006</v>
      </c>
      <c r="Z10" s="110">
        <v>1</v>
      </c>
      <c r="AA10" s="75">
        <v>5.21E-2</v>
      </c>
      <c r="AB10" s="142">
        <v>0.39</v>
      </c>
      <c r="AC10" s="142">
        <v>0.31849953401677539</v>
      </c>
      <c r="AD10" s="143">
        <v>0.81666547183788563</v>
      </c>
      <c r="AE10" s="487">
        <v>4292</v>
      </c>
      <c r="AF10" s="488">
        <v>1673.88</v>
      </c>
      <c r="AG10" s="487">
        <v>1367</v>
      </c>
      <c r="AH10" s="488">
        <v>139.49</v>
      </c>
      <c r="AI10" s="488">
        <v>1534.39</v>
      </c>
      <c r="AJ10" s="488">
        <v>1367</v>
      </c>
      <c r="AK10" s="96">
        <v>0.89090778745951149</v>
      </c>
      <c r="AL10" s="423">
        <v>-167.3900000000001</v>
      </c>
    </row>
    <row r="11" spans="1:39" ht="15" customHeight="1" x14ac:dyDescent="0.3">
      <c r="A11"/>
      <c r="B11"/>
      <c r="C11" s="62"/>
      <c r="D11" s="63"/>
      <c r="E11" s="64"/>
      <c r="F11" s="103"/>
      <c r="G11" s="18" t="s">
        <v>433</v>
      </c>
      <c r="H11" s="71"/>
      <c r="I11" s="71">
        <v>72</v>
      </c>
      <c r="J11" s="71">
        <v>47</v>
      </c>
      <c r="K11" s="71">
        <v>55</v>
      </c>
      <c r="L11" s="71">
        <v>67</v>
      </c>
      <c r="M11" s="71">
        <v>87</v>
      </c>
      <c r="N11" s="71">
        <v>170</v>
      </c>
      <c r="O11" s="71">
        <v>133</v>
      </c>
      <c r="P11" s="71">
        <v>89</v>
      </c>
      <c r="Q11" s="71">
        <v>75</v>
      </c>
      <c r="R11" s="71">
        <v>115</v>
      </c>
      <c r="S11" s="71">
        <v>108</v>
      </c>
      <c r="T11" s="71">
        <v>0</v>
      </c>
      <c r="U11" s="467">
        <v>1018</v>
      </c>
      <c r="V11" s="72">
        <v>2583</v>
      </c>
      <c r="W11" s="39">
        <v>0.39411536972512584</v>
      </c>
      <c r="X11" s="41">
        <v>0.39</v>
      </c>
      <c r="Y11" s="45">
        <v>0.31200000000000006</v>
      </c>
      <c r="Z11" s="110">
        <v>1</v>
      </c>
      <c r="AA11" s="75">
        <v>5.21E-2</v>
      </c>
      <c r="AB11" s="142">
        <v>0.39</v>
      </c>
      <c r="AC11" s="142">
        <v>0.39411536972512584</v>
      </c>
      <c r="AD11" s="143">
        <v>1.0105522300644252</v>
      </c>
      <c r="AE11" s="487">
        <v>2583</v>
      </c>
      <c r="AF11" s="488">
        <v>1007.37</v>
      </c>
      <c r="AG11" s="487">
        <v>1018</v>
      </c>
      <c r="AH11" s="488">
        <v>83.947500000000005</v>
      </c>
      <c r="AI11" s="488">
        <v>923.42250000000001</v>
      </c>
      <c r="AJ11" s="488">
        <v>1018</v>
      </c>
      <c r="AK11" s="96">
        <v>1.1024206146157365</v>
      </c>
      <c r="AL11" s="423">
        <v>94.577499999999986</v>
      </c>
    </row>
    <row r="12" spans="1:39" ht="15" customHeight="1" x14ac:dyDescent="0.3">
      <c r="A12"/>
      <c r="B12"/>
      <c r="C12" s="62"/>
      <c r="D12" s="63"/>
      <c r="E12" s="64"/>
      <c r="F12" s="103"/>
      <c r="G12" s="18" t="s">
        <v>434</v>
      </c>
      <c r="H12" s="71"/>
      <c r="I12" s="71">
        <v>126</v>
      </c>
      <c r="J12" s="71">
        <v>52</v>
      </c>
      <c r="K12" s="71">
        <v>82</v>
      </c>
      <c r="L12" s="71">
        <v>89</v>
      </c>
      <c r="M12" s="71">
        <v>96</v>
      </c>
      <c r="N12" s="71">
        <v>77</v>
      </c>
      <c r="O12" s="71">
        <v>103</v>
      </c>
      <c r="P12" s="71">
        <v>122</v>
      </c>
      <c r="Q12" s="71">
        <v>72</v>
      </c>
      <c r="R12" s="71">
        <v>144</v>
      </c>
      <c r="S12" s="71">
        <v>143</v>
      </c>
      <c r="T12" s="71">
        <v>0</v>
      </c>
      <c r="U12" s="467">
        <v>1106</v>
      </c>
      <c r="V12" s="72">
        <v>2876.8032000000003</v>
      </c>
      <c r="W12" s="39">
        <v>0.38445452229752802</v>
      </c>
      <c r="X12" s="41">
        <v>0.39</v>
      </c>
      <c r="Y12" s="45">
        <v>0.31200000000000006</v>
      </c>
      <c r="Z12" s="110">
        <v>1</v>
      </c>
      <c r="AA12" s="75">
        <v>5.21E-2</v>
      </c>
      <c r="AB12" s="142">
        <v>0.39</v>
      </c>
      <c r="AC12" s="142">
        <v>0.38445452229752802</v>
      </c>
      <c r="AD12" s="143">
        <v>0.98578082640391795</v>
      </c>
      <c r="AE12" s="487">
        <v>2876.8032000000003</v>
      </c>
      <c r="AF12" s="488">
        <v>1121.9532480000003</v>
      </c>
      <c r="AG12" s="487">
        <v>1106</v>
      </c>
      <c r="AH12" s="488">
        <v>93.496104000000017</v>
      </c>
      <c r="AI12" s="488">
        <v>1028.4571440000002</v>
      </c>
      <c r="AJ12" s="488">
        <v>1106</v>
      </c>
      <c r="AK12" s="96">
        <v>1.0753972651679105</v>
      </c>
      <c r="AL12" s="423">
        <v>77.542855999999801</v>
      </c>
    </row>
    <row r="13" spans="1:39" ht="15" customHeight="1" x14ac:dyDescent="0.3">
      <c r="A13"/>
      <c r="B13"/>
      <c r="C13" s="62"/>
      <c r="D13" s="63"/>
      <c r="E13" s="64"/>
      <c r="F13" s="103"/>
      <c r="G13" s="18" t="s">
        <v>435</v>
      </c>
      <c r="H13" s="71"/>
      <c r="I13" s="71">
        <v>195</v>
      </c>
      <c r="J13" s="71">
        <v>54</v>
      </c>
      <c r="K13" s="71">
        <v>38</v>
      </c>
      <c r="L13" s="71">
        <v>79</v>
      </c>
      <c r="M13" s="71">
        <v>117</v>
      </c>
      <c r="N13" s="71">
        <v>99</v>
      </c>
      <c r="O13" s="71">
        <v>80</v>
      </c>
      <c r="P13" s="71">
        <v>61</v>
      </c>
      <c r="Q13" s="71">
        <v>132</v>
      </c>
      <c r="R13" s="71">
        <v>72</v>
      </c>
      <c r="S13" s="71">
        <v>105</v>
      </c>
      <c r="T13" s="71">
        <v>0</v>
      </c>
      <c r="U13" s="467">
        <v>1032</v>
      </c>
      <c r="V13" s="72">
        <v>2707</v>
      </c>
      <c r="W13" s="39">
        <v>0.38123383819726636</v>
      </c>
      <c r="X13" s="41">
        <v>0.39</v>
      </c>
      <c r="Y13" s="45">
        <v>0.31200000000000006</v>
      </c>
      <c r="Z13" s="110">
        <v>1</v>
      </c>
      <c r="AA13" s="75">
        <v>5.21E-2</v>
      </c>
      <c r="AB13" s="142">
        <v>0.39</v>
      </c>
      <c r="AC13" s="142">
        <v>0.38123383819726636</v>
      </c>
      <c r="AD13" s="143">
        <v>0.97752266204427274</v>
      </c>
      <c r="AE13" s="487">
        <v>2707</v>
      </c>
      <c r="AF13" s="488">
        <v>1055.73</v>
      </c>
      <c r="AG13" s="487">
        <v>1032</v>
      </c>
      <c r="AH13" s="488">
        <v>87.977500000000006</v>
      </c>
      <c r="AI13" s="488">
        <v>967.75250000000005</v>
      </c>
      <c r="AJ13" s="488">
        <v>1032</v>
      </c>
      <c r="AK13" s="96">
        <v>1.0663883585937519</v>
      </c>
      <c r="AL13" s="423">
        <v>64.247499999999945</v>
      </c>
    </row>
    <row r="14" spans="1:39" ht="15" customHeight="1" x14ac:dyDescent="0.3">
      <c r="A14"/>
      <c r="B14"/>
      <c r="C14" s="62"/>
      <c r="D14" s="63"/>
      <c r="E14" s="64"/>
      <c r="F14" s="103"/>
      <c r="G14" s="18" t="s">
        <v>436</v>
      </c>
      <c r="H14" s="71"/>
      <c r="I14" s="71">
        <v>10</v>
      </c>
      <c r="J14" s="71">
        <v>3</v>
      </c>
      <c r="K14" s="71">
        <v>3</v>
      </c>
      <c r="L14" s="71">
        <v>12</v>
      </c>
      <c r="M14" s="71">
        <v>9</v>
      </c>
      <c r="N14" s="71">
        <v>3</v>
      </c>
      <c r="O14" s="71">
        <v>19</v>
      </c>
      <c r="P14" s="71">
        <v>0</v>
      </c>
      <c r="Q14" s="71">
        <v>7</v>
      </c>
      <c r="R14" s="71">
        <v>1</v>
      </c>
      <c r="S14" s="71">
        <v>7</v>
      </c>
      <c r="T14" s="71">
        <v>0</v>
      </c>
      <c r="U14" s="467">
        <v>74</v>
      </c>
      <c r="V14" s="72">
        <v>121.91399999999999</v>
      </c>
      <c r="W14" s="39">
        <v>0.60698525189887964</v>
      </c>
      <c r="X14" s="41">
        <v>0.39</v>
      </c>
      <c r="Y14" s="45">
        <v>0.31200000000000006</v>
      </c>
      <c r="Z14" s="110">
        <v>1</v>
      </c>
      <c r="AA14" s="75">
        <v>5.21E-2</v>
      </c>
      <c r="AB14" s="142">
        <v>0.39</v>
      </c>
      <c r="AC14" s="142">
        <v>0.60698525189887964</v>
      </c>
      <c r="AD14" s="143">
        <v>1.5563724407663579</v>
      </c>
      <c r="AE14" s="487">
        <v>121.91399999999999</v>
      </c>
      <c r="AF14" s="488">
        <v>47.546459999999996</v>
      </c>
      <c r="AG14" s="487">
        <v>74</v>
      </c>
      <c r="AH14" s="488">
        <v>3.9622049999999995</v>
      </c>
      <c r="AI14" s="488">
        <v>43.584254999999992</v>
      </c>
      <c r="AJ14" s="488">
        <v>74</v>
      </c>
      <c r="AK14" s="96">
        <v>1.6978608444723906</v>
      </c>
      <c r="AL14" s="423">
        <v>30.415745000000008</v>
      </c>
    </row>
    <row r="15" spans="1:39" ht="15" customHeight="1" thickBot="1" x14ac:dyDescent="0.35">
      <c r="A15"/>
      <c r="B15"/>
      <c r="C15" s="62"/>
      <c r="D15" s="63"/>
      <c r="E15" s="64"/>
      <c r="F15" s="103"/>
      <c r="G15" s="27" t="s">
        <v>437</v>
      </c>
      <c r="H15" s="111"/>
      <c r="I15" s="111">
        <v>47</v>
      </c>
      <c r="J15" s="111">
        <v>43</v>
      </c>
      <c r="K15" s="111">
        <v>42</v>
      </c>
      <c r="L15" s="111">
        <v>28</v>
      </c>
      <c r="M15" s="111">
        <v>8</v>
      </c>
      <c r="N15" s="111">
        <v>29</v>
      </c>
      <c r="O15" s="111">
        <v>26</v>
      </c>
      <c r="P15" s="111">
        <v>42</v>
      </c>
      <c r="Q15" s="111">
        <v>26</v>
      </c>
      <c r="R15" s="111">
        <v>30</v>
      </c>
      <c r="S15" s="111">
        <v>18</v>
      </c>
      <c r="T15" s="111">
        <v>0</v>
      </c>
      <c r="U15" s="588">
        <v>339</v>
      </c>
      <c r="V15" s="112">
        <v>759.19680000000005</v>
      </c>
      <c r="W15" s="53">
        <v>0.44652453751122234</v>
      </c>
      <c r="X15" s="54">
        <v>0.39</v>
      </c>
      <c r="Y15" s="736">
        <v>0.31200000000000006</v>
      </c>
      <c r="Z15" s="113">
        <v>1</v>
      </c>
      <c r="AA15" s="75">
        <v>5.21E-2</v>
      </c>
      <c r="AB15" s="530">
        <v>0.39</v>
      </c>
      <c r="AC15" s="530">
        <v>0.44652453751122234</v>
      </c>
      <c r="AD15" s="531">
        <v>1.1449347115672368</v>
      </c>
      <c r="AE15" s="589">
        <v>759.19680000000005</v>
      </c>
      <c r="AF15" s="590">
        <v>296.08675200000005</v>
      </c>
      <c r="AG15" s="589">
        <v>339</v>
      </c>
      <c r="AH15" s="488">
        <v>24.673896000000003</v>
      </c>
      <c r="AI15" s="590">
        <v>271.41285600000003</v>
      </c>
      <c r="AJ15" s="590">
        <v>339</v>
      </c>
      <c r="AK15" s="532">
        <v>1.2490196853460764</v>
      </c>
      <c r="AL15" s="423">
        <v>67.587143999999967</v>
      </c>
    </row>
    <row r="16" spans="1:39" ht="18" thickBot="1" x14ac:dyDescent="0.35">
      <c r="A16"/>
      <c r="B16"/>
      <c r="C16" s="62"/>
      <c r="D16" s="63"/>
      <c r="E16" s="64"/>
      <c r="F16" s="103"/>
      <c r="G16" s="529" t="s">
        <v>15</v>
      </c>
      <c r="H16" s="82"/>
      <c r="I16" s="82">
        <v>816</v>
      </c>
      <c r="J16" s="82">
        <v>397</v>
      </c>
      <c r="K16" s="82">
        <v>402</v>
      </c>
      <c r="L16" s="82">
        <v>635</v>
      </c>
      <c r="M16" s="82">
        <v>647</v>
      </c>
      <c r="N16" s="82">
        <v>697</v>
      </c>
      <c r="O16" s="82">
        <v>803</v>
      </c>
      <c r="P16" s="82">
        <v>680</v>
      </c>
      <c r="Q16" s="82">
        <v>704</v>
      </c>
      <c r="R16" s="82">
        <v>846</v>
      </c>
      <c r="S16" s="82">
        <v>773</v>
      </c>
      <c r="T16" s="82">
        <v>0</v>
      </c>
      <c r="U16" s="591">
        <v>7400</v>
      </c>
      <c r="V16" s="527">
        <v>22596.000000000004</v>
      </c>
      <c r="W16" s="466">
        <v>0.32749159143211182</v>
      </c>
      <c r="X16" s="497">
        <v>0.39</v>
      </c>
      <c r="Y16" s="497">
        <v>0.31200000000000006</v>
      </c>
      <c r="Z16" s="498">
        <v>1</v>
      </c>
      <c r="AA16" s="75">
        <v>5.21E-2</v>
      </c>
      <c r="AB16" s="533">
        <v>0.39</v>
      </c>
      <c r="AC16" s="533">
        <v>0.32749159143211182</v>
      </c>
      <c r="AD16" s="534">
        <v>0.83972202931310724</v>
      </c>
      <c r="AE16" s="592">
        <v>22596.000000000004</v>
      </c>
      <c r="AF16" s="593">
        <v>8812.4400000000023</v>
      </c>
      <c r="AG16" s="592">
        <v>7400</v>
      </c>
      <c r="AH16" s="488">
        <v>734.37000000000023</v>
      </c>
      <c r="AI16" s="592">
        <v>8078.0700000000024</v>
      </c>
      <c r="AJ16" s="592">
        <v>7400</v>
      </c>
      <c r="AK16" s="537">
        <v>0.91606039561429864</v>
      </c>
      <c r="AL16" s="423">
        <v>-678.07000000000244</v>
      </c>
    </row>
    <row r="17" spans="3:24" x14ac:dyDescent="0.25">
      <c r="C17" s="62"/>
      <c r="D17" s="63"/>
      <c r="X17" s="56"/>
    </row>
    <row r="28" spans="3:24" x14ac:dyDescent="0.25">
      <c r="E28" s="144" t="s">
        <v>93</v>
      </c>
      <c r="F28" s="145" t="s">
        <v>94</v>
      </c>
    </row>
    <row r="29" spans="3:24" x14ac:dyDescent="0.25">
      <c r="E29" s="146">
        <v>107307</v>
      </c>
      <c r="F29" s="147" t="s">
        <v>95</v>
      </c>
    </row>
    <row r="30" spans="3:24" x14ac:dyDescent="0.25">
      <c r="E30" s="146">
        <v>107308</v>
      </c>
      <c r="F30" s="147" t="s">
        <v>96</v>
      </c>
    </row>
    <row r="31" spans="3:24" x14ac:dyDescent="0.25">
      <c r="E31" s="146">
        <v>107353</v>
      </c>
      <c r="F31" s="147" t="s">
        <v>97</v>
      </c>
    </row>
    <row r="32" spans="3:24" x14ac:dyDescent="0.25">
      <c r="E32" s="146">
        <v>107356</v>
      </c>
      <c r="F32" s="147" t="s">
        <v>98</v>
      </c>
    </row>
    <row r="33" spans="5:6" x14ac:dyDescent="0.25">
      <c r="E33" s="146">
        <v>107357</v>
      </c>
      <c r="F33" s="147" t="s">
        <v>99</v>
      </c>
    </row>
    <row r="34" spans="5:6" x14ac:dyDescent="0.25">
      <c r="E34" s="146">
        <v>107400</v>
      </c>
      <c r="F34" s="147" t="s">
        <v>100</v>
      </c>
    </row>
    <row r="35" spans="5:6" x14ac:dyDescent="0.25">
      <c r="E35" s="148">
        <v>107756</v>
      </c>
      <c r="F35" s="149" t="s">
        <v>101</v>
      </c>
    </row>
  </sheetData>
  <autoFilter ref="G4:AA16" xr:uid="{00000000-0001-0000-08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3">
    <mergeCell ref="H4:AA5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4E833-5F61-457B-B71C-18431C66C458}">
  <sheetPr codeName="Hoja12">
    <tabColor rgb="FF00B050"/>
  </sheetPr>
  <dimension ref="A1:AL17"/>
  <sheetViews>
    <sheetView topLeftCell="D1" zoomScale="70" zoomScaleNormal="70" workbookViewId="0">
      <selection activeCell="W36" sqref="W36"/>
    </sheetView>
  </sheetViews>
  <sheetFormatPr baseColWidth="10" defaultRowHeight="15" x14ac:dyDescent="0.25"/>
  <cols>
    <col min="1" max="4" width="1.140625" style="4" customWidth="1"/>
    <col min="5" max="5" width="1.140625" style="5" customWidth="1"/>
    <col min="6" max="6" width="1.140625" style="100" customWidth="1"/>
    <col min="7" max="7" width="31.85546875" style="4" customWidth="1"/>
    <col min="8" max="9" width="5" style="4" bestFit="1" customWidth="1"/>
    <col min="10" max="10" width="5.42578125" style="4" bestFit="1" customWidth="1"/>
    <col min="11" max="11" width="4.85546875" style="4" bestFit="1" customWidth="1"/>
    <col min="12" max="12" width="5.85546875" style="4" bestFit="1" customWidth="1"/>
    <col min="13" max="13" width="4.7109375" style="4" bestFit="1" customWidth="1"/>
    <col min="14" max="14" width="4" style="4" bestFit="1" customWidth="1"/>
    <col min="15" max="15" width="5.28515625" style="4" bestFit="1" customWidth="1"/>
    <col min="16" max="16" width="5.85546875" style="4" bestFit="1" customWidth="1"/>
    <col min="17" max="17" width="4.85546875" style="4" bestFit="1" customWidth="1"/>
    <col min="18" max="18" width="5.42578125" style="4" bestFit="1" customWidth="1"/>
    <col min="19" max="19" width="4.5703125" style="4" bestFit="1" customWidth="1"/>
    <col min="20" max="20" width="6.42578125" style="4" bestFit="1" customWidth="1"/>
    <col min="21" max="21" width="20.5703125" style="4" customWidth="1"/>
    <col min="22" max="22" width="14.85546875" style="5" customWidth="1"/>
    <col min="23" max="23" width="12.5703125" style="4" customWidth="1"/>
    <col min="24" max="24" width="14.140625" style="4" customWidth="1"/>
    <col min="25" max="25" width="16.42578125" style="4" customWidth="1"/>
    <col min="26" max="26" width="15" style="56" customWidth="1"/>
    <col min="27" max="28" width="10.7109375" style="56" customWidth="1"/>
    <col min="29" max="31" width="10.7109375" style="4" customWidth="1"/>
    <col min="32" max="32" width="10.7109375" style="56" customWidth="1"/>
    <col min="33" max="33" width="10.7109375" style="4" customWidth="1"/>
    <col min="34" max="34" width="10.7109375" style="5" customWidth="1"/>
    <col min="35" max="36" width="10.7109375" style="4" customWidth="1"/>
    <col min="37" max="37" width="10.7109375" style="5" customWidth="1"/>
    <col min="38" max="38" width="11.42578125" style="5"/>
    <col min="39" max="16384" width="11.42578125" style="4"/>
  </cols>
  <sheetData>
    <row r="1" spans="1:38" s="2" customFormat="1" ht="21" customHeight="1" x14ac:dyDescent="0.45">
      <c r="E1" s="3"/>
      <c r="F1" s="98"/>
      <c r="G1" s="836" t="s">
        <v>0</v>
      </c>
      <c r="H1" s="836"/>
      <c r="I1" s="836"/>
      <c r="J1" s="836"/>
      <c r="K1" s="836"/>
      <c r="L1" s="836"/>
      <c r="M1" s="836"/>
      <c r="N1" s="836"/>
      <c r="O1" s="836"/>
      <c r="P1" s="836"/>
      <c r="Q1" s="836"/>
      <c r="R1" s="836"/>
      <c r="S1" s="836"/>
      <c r="T1" s="836"/>
      <c r="U1" s="836"/>
      <c r="V1" s="836"/>
      <c r="W1" s="836"/>
      <c r="X1" s="836"/>
      <c r="Y1" s="836"/>
      <c r="Z1" s="836"/>
      <c r="AA1" s="55"/>
      <c r="AB1" s="55"/>
      <c r="AF1" s="55"/>
      <c r="AH1" s="3"/>
      <c r="AK1" s="3"/>
      <c r="AL1" s="3"/>
    </row>
    <row r="2" spans="1:38" s="2" customFormat="1" ht="28.5" customHeight="1" x14ac:dyDescent="0.45">
      <c r="E2" s="3"/>
      <c r="F2" s="98"/>
      <c r="G2" s="837" t="s">
        <v>2</v>
      </c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9" t="s">
        <v>542</v>
      </c>
      <c r="X2" s="839"/>
      <c r="Y2" s="839"/>
      <c r="Z2" s="839"/>
      <c r="AA2" s="55"/>
      <c r="AB2" s="55"/>
      <c r="AF2" s="55"/>
      <c r="AH2" s="3"/>
      <c r="AK2" s="3"/>
      <c r="AL2" s="3"/>
    </row>
    <row r="3" spans="1:38" ht="3" customHeight="1" thickBot="1" x14ac:dyDescent="0.3"/>
    <row r="4" spans="1:38" ht="15" customHeight="1" x14ac:dyDescent="0.25">
      <c r="G4" s="57"/>
      <c r="H4" s="971" t="s">
        <v>475</v>
      </c>
      <c r="I4" s="986"/>
      <c r="J4" s="986"/>
      <c r="K4" s="986"/>
      <c r="L4" s="986"/>
      <c r="M4" s="986"/>
      <c r="N4" s="986"/>
      <c r="O4" s="986"/>
      <c r="P4" s="986"/>
      <c r="Q4" s="986"/>
      <c r="R4" s="986"/>
      <c r="S4" s="986"/>
      <c r="T4" s="986"/>
      <c r="U4" s="986"/>
      <c r="V4" s="986"/>
      <c r="W4" s="986"/>
      <c r="X4" s="986"/>
      <c r="Y4" s="986"/>
      <c r="Z4" s="995"/>
      <c r="AA4" s="4"/>
      <c r="AB4" s="4"/>
      <c r="AD4" s="5"/>
      <c r="AF4" s="4"/>
      <c r="AG4" s="85" t="s">
        <v>45</v>
      </c>
      <c r="AH4" s="86">
        <v>12</v>
      </c>
      <c r="AI4" s="5"/>
      <c r="AJ4" s="5"/>
      <c r="AK4" s="4"/>
    </row>
    <row r="5" spans="1:38" ht="23.25" customHeight="1" thickBot="1" x14ac:dyDescent="0.3">
      <c r="G5" s="57"/>
      <c r="H5" s="996"/>
      <c r="I5" s="997"/>
      <c r="J5" s="997"/>
      <c r="K5" s="997"/>
      <c r="L5" s="997"/>
      <c r="M5" s="997"/>
      <c r="N5" s="997"/>
      <c r="O5" s="997"/>
      <c r="P5" s="997"/>
      <c r="Q5" s="997"/>
      <c r="R5" s="997"/>
      <c r="S5" s="997"/>
      <c r="T5" s="997"/>
      <c r="U5" s="997"/>
      <c r="V5" s="997"/>
      <c r="W5" s="997"/>
      <c r="X5" s="997"/>
      <c r="Y5" s="997"/>
      <c r="Z5" s="998"/>
      <c r="AA5" s="4"/>
      <c r="AB5" s="4"/>
      <c r="AD5" s="5"/>
      <c r="AF5" s="4"/>
      <c r="AG5" s="85" t="s">
        <v>46</v>
      </c>
      <c r="AH5" s="86">
        <v>11</v>
      </c>
      <c r="AI5" s="5"/>
      <c r="AK5" s="4"/>
    </row>
    <row r="6" spans="1:38" ht="57" customHeight="1" thickBot="1" x14ac:dyDescent="0.3">
      <c r="G6" s="57"/>
      <c r="H6" s="987" t="s">
        <v>4</v>
      </c>
      <c r="I6" s="988"/>
      <c r="J6" s="988"/>
      <c r="K6" s="988"/>
      <c r="L6" s="988"/>
      <c r="M6" s="988"/>
      <c r="N6" s="988"/>
      <c r="O6" s="988"/>
      <c r="P6" s="988"/>
      <c r="Q6" s="988"/>
      <c r="R6" s="988"/>
      <c r="S6" s="988"/>
      <c r="T6" s="989"/>
      <c r="U6" s="7" t="s">
        <v>5</v>
      </c>
      <c r="V6" s="843" t="s">
        <v>6</v>
      </c>
      <c r="W6" s="845">
        <v>2024</v>
      </c>
      <c r="X6" s="846"/>
      <c r="Y6" s="847" t="s">
        <v>7</v>
      </c>
      <c r="Z6" s="848"/>
      <c r="AA6" s="87" t="s">
        <v>47</v>
      </c>
      <c r="AB6" s="87" t="s">
        <v>48</v>
      </c>
      <c r="AC6" s="87" t="s">
        <v>49</v>
      </c>
      <c r="AD6" s="87" t="s">
        <v>50</v>
      </c>
      <c r="AE6" s="87" t="s">
        <v>51</v>
      </c>
      <c r="AF6" s="87" t="s">
        <v>52</v>
      </c>
      <c r="AG6" s="87" t="s">
        <v>45</v>
      </c>
      <c r="AH6" s="87" t="s">
        <v>53</v>
      </c>
      <c r="AI6" s="87" t="s">
        <v>54</v>
      </c>
      <c r="AJ6" s="87" t="s">
        <v>55</v>
      </c>
      <c r="AK6" s="87" t="s">
        <v>56</v>
      </c>
    </row>
    <row r="7" spans="1:38" ht="158.25" customHeight="1" thickBot="1" x14ac:dyDescent="0.3">
      <c r="G7" s="594" t="s">
        <v>430</v>
      </c>
      <c r="H7" s="1072" t="s">
        <v>102</v>
      </c>
      <c r="I7" s="999"/>
      <c r="J7" s="999"/>
      <c r="K7" s="999"/>
      <c r="L7" s="999"/>
      <c r="M7" s="999"/>
      <c r="N7" s="999"/>
      <c r="O7" s="999"/>
      <c r="P7" s="999"/>
      <c r="Q7" s="999"/>
      <c r="R7" s="999"/>
      <c r="S7" s="999"/>
      <c r="T7" s="1000"/>
      <c r="U7" s="10" t="s">
        <v>103</v>
      </c>
      <c r="V7" s="844"/>
      <c r="W7" s="11" t="s">
        <v>11</v>
      </c>
      <c r="X7" s="11" t="s">
        <v>536</v>
      </c>
      <c r="Y7" s="13" t="s">
        <v>13</v>
      </c>
      <c r="Z7" s="13" t="s">
        <v>541</v>
      </c>
      <c r="AA7" s="88" t="s">
        <v>57</v>
      </c>
      <c r="AB7" s="88" t="s">
        <v>58</v>
      </c>
      <c r="AC7" s="482" t="s">
        <v>59</v>
      </c>
      <c r="AD7" s="486" t="s">
        <v>60</v>
      </c>
      <c r="AE7" s="486" t="s">
        <v>61</v>
      </c>
      <c r="AF7" s="486" t="s">
        <v>62</v>
      </c>
      <c r="AG7" s="486" t="s">
        <v>63</v>
      </c>
      <c r="AH7" s="486" t="s">
        <v>64</v>
      </c>
      <c r="AI7" s="486" t="s">
        <v>65</v>
      </c>
      <c r="AJ7" s="484" t="s">
        <v>66</v>
      </c>
      <c r="AK7" s="90" t="s">
        <v>67</v>
      </c>
    </row>
    <row r="8" spans="1:38" ht="48" customHeight="1" thickBot="1" x14ac:dyDescent="0.3">
      <c r="G8" s="431"/>
      <c r="H8" s="442" t="s">
        <v>188</v>
      </c>
      <c r="I8" s="442" t="s">
        <v>189</v>
      </c>
      <c r="J8" s="442" t="s">
        <v>190</v>
      </c>
      <c r="K8" s="442" t="s">
        <v>191</v>
      </c>
      <c r="L8" s="442" t="s">
        <v>192</v>
      </c>
      <c r="M8" s="442" t="s">
        <v>193</v>
      </c>
      <c r="N8" s="442" t="s">
        <v>194</v>
      </c>
      <c r="O8" s="442" t="s">
        <v>195</v>
      </c>
      <c r="P8" s="442" t="s">
        <v>422</v>
      </c>
      <c r="Q8" s="442" t="s">
        <v>197</v>
      </c>
      <c r="R8" s="442" t="s">
        <v>198</v>
      </c>
      <c r="S8" s="442" t="s">
        <v>199</v>
      </c>
      <c r="T8" s="866" t="s">
        <v>200</v>
      </c>
      <c r="U8" s="10"/>
      <c r="V8" s="433"/>
      <c r="W8" s="639">
        <v>0.95</v>
      </c>
      <c r="X8" s="481">
        <v>0.8</v>
      </c>
      <c r="Y8" s="434"/>
      <c r="Z8" s="434">
        <v>5.21</v>
      </c>
      <c r="AA8" s="91" t="s">
        <v>68</v>
      </c>
      <c r="AB8" s="91" t="s">
        <v>69</v>
      </c>
      <c r="AC8" s="91" t="s">
        <v>70</v>
      </c>
      <c r="AD8" s="480" t="s">
        <v>71</v>
      </c>
      <c r="AE8" s="480" t="s">
        <v>72</v>
      </c>
      <c r="AF8" s="480" t="s">
        <v>73</v>
      </c>
      <c r="AG8" s="480" t="s">
        <v>74</v>
      </c>
      <c r="AH8" s="480" t="s">
        <v>75</v>
      </c>
      <c r="AI8" s="480" t="s">
        <v>76</v>
      </c>
      <c r="AJ8" s="91" t="s">
        <v>77</v>
      </c>
      <c r="AK8" s="91" t="s">
        <v>78</v>
      </c>
    </row>
    <row r="9" spans="1:38" ht="15" customHeight="1" thickBot="1" x14ac:dyDescent="0.35">
      <c r="A9"/>
      <c r="B9"/>
      <c r="C9" s="62"/>
      <c r="D9" s="63"/>
      <c r="E9" s="64"/>
      <c r="F9" s="103"/>
      <c r="G9" s="18" t="s">
        <v>431</v>
      </c>
      <c r="H9" s="66">
        <v>22</v>
      </c>
      <c r="I9" s="66">
        <v>25</v>
      </c>
      <c r="J9" s="66">
        <v>17</v>
      </c>
      <c r="K9" s="66">
        <v>17</v>
      </c>
      <c r="L9" s="66">
        <v>10</v>
      </c>
      <c r="M9" s="66">
        <v>17</v>
      </c>
      <c r="N9" s="66">
        <v>18</v>
      </c>
      <c r="O9" s="66">
        <v>25</v>
      </c>
      <c r="P9" s="66">
        <v>25</v>
      </c>
      <c r="Q9" s="66">
        <v>17</v>
      </c>
      <c r="R9" s="66">
        <v>22</v>
      </c>
      <c r="S9" s="66">
        <v>0</v>
      </c>
      <c r="T9" s="472">
        <v>215</v>
      </c>
      <c r="U9" s="768">
        <v>205</v>
      </c>
      <c r="V9" s="34">
        <v>1.0487804878048781</v>
      </c>
      <c r="W9" s="36">
        <v>0.95</v>
      </c>
      <c r="X9" s="36">
        <v>0.76</v>
      </c>
      <c r="Y9" s="107">
        <v>1</v>
      </c>
      <c r="Z9" s="69">
        <v>5.21E-2</v>
      </c>
      <c r="AA9" s="142">
        <v>0.95</v>
      </c>
      <c r="AB9" s="142">
        <v>1.0487804878048781</v>
      </c>
      <c r="AC9" s="483">
        <v>1.1039794608472402</v>
      </c>
      <c r="AD9" s="487">
        <v>205</v>
      </c>
      <c r="AE9" s="488">
        <v>194.75</v>
      </c>
      <c r="AF9" s="487">
        <v>215</v>
      </c>
      <c r="AG9" s="488">
        <v>16.229166666666668</v>
      </c>
      <c r="AH9" s="488">
        <v>178.52083333333334</v>
      </c>
      <c r="AI9" s="488">
        <v>215</v>
      </c>
      <c r="AJ9" s="485">
        <v>1.2043412300151708</v>
      </c>
      <c r="AK9" s="423">
        <v>36.479166666666657</v>
      </c>
    </row>
    <row r="10" spans="1:38" ht="15" customHeight="1" thickBot="1" x14ac:dyDescent="0.35">
      <c r="A10"/>
      <c r="B10"/>
      <c r="C10" s="62"/>
      <c r="D10" s="63"/>
      <c r="E10" s="64"/>
      <c r="F10" s="103"/>
      <c r="G10" s="18" t="s">
        <v>432</v>
      </c>
      <c r="H10" s="71">
        <v>11</v>
      </c>
      <c r="I10" s="71">
        <v>4</v>
      </c>
      <c r="J10" s="71">
        <v>20</v>
      </c>
      <c r="K10" s="71">
        <v>21</v>
      </c>
      <c r="L10" s="71">
        <v>18</v>
      </c>
      <c r="M10" s="71">
        <v>17</v>
      </c>
      <c r="N10" s="71">
        <v>15</v>
      </c>
      <c r="O10" s="71">
        <v>20</v>
      </c>
      <c r="P10" s="71">
        <v>10</v>
      </c>
      <c r="Q10" s="71">
        <v>17</v>
      </c>
      <c r="R10" s="71">
        <v>11</v>
      </c>
      <c r="S10" s="71">
        <v>0</v>
      </c>
      <c r="T10" s="468">
        <v>164</v>
      </c>
      <c r="U10" s="768">
        <v>200</v>
      </c>
      <c r="V10" s="39">
        <v>0.82</v>
      </c>
      <c r="W10" s="41">
        <v>0.95</v>
      </c>
      <c r="X10" s="36">
        <v>0.76</v>
      </c>
      <c r="Y10" s="110">
        <v>1</v>
      </c>
      <c r="Z10" s="69">
        <v>5.21E-2</v>
      </c>
      <c r="AA10" s="142">
        <v>0.95</v>
      </c>
      <c r="AB10" s="142">
        <v>0.82</v>
      </c>
      <c r="AC10" s="483">
        <v>0.86315789473684212</v>
      </c>
      <c r="AD10" s="487">
        <v>200</v>
      </c>
      <c r="AE10" s="488">
        <v>190</v>
      </c>
      <c r="AF10" s="487">
        <v>164</v>
      </c>
      <c r="AG10" s="488">
        <v>15.833333333333334</v>
      </c>
      <c r="AH10" s="488">
        <v>174.16666666666669</v>
      </c>
      <c r="AI10" s="488">
        <v>164</v>
      </c>
      <c r="AJ10" s="485">
        <v>0.94162679425837315</v>
      </c>
      <c r="AK10" s="423">
        <v>-10.166666666666686</v>
      </c>
    </row>
    <row r="11" spans="1:38" ht="15" customHeight="1" thickBot="1" x14ac:dyDescent="0.35">
      <c r="A11"/>
      <c r="B11"/>
      <c r="C11" s="62"/>
      <c r="D11" s="63"/>
      <c r="E11" s="64"/>
      <c r="F11" s="103"/>
      <c r="G11" s="18" t="s">
        <v>433</v>
      </c>
      <c r="H11" s="71">
        <v>16</v>
      </c>
      <c r="I11" s="71">
        <v>7</v>
      </c>
      <c r="J11" s="71">
        <v>16</v>
      </c>
      <c r="K11" s="71">
        <v>12</v>
      </c>
      <c r="L11" s="71">
        <v>7</v>
      </c>
      <c r="M11" s="71">
        <v>9</v>
      </c>
      <c r="N11" s="71">
        <v>12</v>
      </c>
      <c r="O11" s="71">
        <v>11</v>
      </c>
      <c r="P11" s="71">
        <v>14</v>
      </c>
      <c r="Q11" s="71">
        <v>36</v>
      </c>
      <c r="R11" s="71">
        <v>13</v>
      </c>
      <c r="S11" s="71">
        <v>0</v>
      </c>
      <c r="T11" s="468">
        <v>153</v>
      </c>
      <c r="U11" s="768">
        <v>171</v>
      </c>
      <c r="V11" s="39">
        <v>0.89473684210526316</v>
      </c>
      <c r="W11" s="41">
        <v>0.95</v>
      </c>
      <c r="X11" s="36">
        <v>0.76</v>
      </c>
      <c r="Y11" s="110">
        <v>1</v>
      </c>
      <c r="Z11" s="69">
        <v>5.21E-2</v>
      </c>
      <c r="AA11" s="142">
        <v>0.95</v>
      </c>
      <c r="AB11" s="142">
        <v>0.89473684210526316</v>
      </c>
      <c r="AC11" s="483">
        <v>0.94182825484764543</v>
      </c>
      <c r="AD11" s="487">
        <v>171</v>
      </c>
      <c r="AE11" s="488">
        <v>162.44999999999999</v>
      </c>
      <c r="AF11" s="487">
        <v>153</v>
      </c>
      <c r="AG11" s="488">
        <v>13.5375</v>
      </c>
      <c r="AH11" s="488">
        <v>148.91249999999999</v>
      </c>
      <c r="AI11" s="488">
        <v>153</v>
      </c>
      <c r="AJ11" s="485">
        <v>1.0274490052883405</v>
      </c>
      <c r="AK11" s="423">
        <v>4.0875000000000057</v>
      </c>
    </row>
    <row r="12" spans="1:38" ht="15" customHeight="1" thickBot="1" x14ac:dyDescent="0.35">
      <c r="A12"/>
      <c r="B12"/>
      <c r="C12" s="62"/>
      <c r="D12" s="63"/>
      <c r="E12" s="64"/>
      <c r="F12" s="103"/>
      <c r="G12" s="18" t="s">
        <v>434</v>
      </c>
      <c r="H12" s="71">
        <v>6</v>
      </c>
      <c r="I12" s="71">
        <v>7</v>
      </c>
      <c r="J12" s="71">
        <v>19</v>
      </c>
      <c r="K12" s="71">
        <v>17</v>
      </c>
      <c r="L12" s="71">
        <v>9</v>
      </c>
      <c r="M12" s="71">
        <v>13</v>
      </c>
      <c r="N12" s="71">
        <v>13</v>
      </c>
      <c r="O12" s="71">
        <v>8</v>
      </c>
      <c r="P12" s="71">
        <v>4</v>
      </c>
      <c r="Q12" s="71">
        <v>12</v>
      </c>
      <c r="R12" s="71">
        <v>13</v>
      </c>
      <c r="S12" s="71">
        <v>0</v>
      </c>
      <c r="T12" s="468">
        <v>121</v>
      </c>
      <c r="U12" s="768">
        <v>163</v>
      </c>
      <c r="V12" s="39">
        <v>0.74233128834355833</v>
      </c>
      <c r="W12" s="41">
        <v>0.95</v>
      </c>
      <c r="X12" s="36">
        <v>0.76</v>
      </c>
      <c r="Y12" s="110">
        <v>0.97675169518889249</v>
      </c>
      <c r="Z12" s="69">
        <v>5.08887633193413E-2</v>
      </c>
      <c r="AA12" s="142">
        <v>0.95</v>
      </c>
      <c r="AB12" s="142">
        <v>0.74233128834355833</v>
      </c>
      <c r="AC12" s="483">
        <v>0.78140135615111406</v>
      </c>
      <c r="AD12" s="487">
        <v>163</v>
      </c>
      <c r="AE12" s="488">
        <v>154.85</v>
      </c>
      <c r="AF12" s="487">
        <v>121</v>
      </c>
      <c r="AG12" s="488">
        <v>12.904166666666667</v>
      </c>
      <c r="AH12" s="488">
        <v>141.94583333333333</v>
      </c>
      <c r="AI12" s="488">
        <v>121</v>
      </c>
      <c r="AJ12" s="485">
        <v>0.85243784307394255</v>
      </c>
      <c r="AK12" s="423">
        <v>-20.945833333333326</v>
      </c>
    </row>
    <row r="13" spans="1:38" ht="15" customHeight="1" thickBot="1" x14ac:dyDescent="0.35">
      <c r="A13"/>
      <c r="B13"/>
      <c r="C13" s="62"/>
      <c r="D13" s="63"/>
      <c r="E13" s="64"/>
      <c r="F13" s="103"/>
      <c r="G13" s="18" t="s">
        <v>435</v>
      </c>
      <c r="H13" s="71">
        <v>14</v>
      </c>
      <c r="I13" s="71">
        <v>10</v>
      </c>
      <c r="J13" s="71">
        <v>11</v>
      </c>
      <c r="K13" s="71">
        <v>10</v>
      </c>
      <c r="L13" s="71">
        <v>3</v>
      </c>
      <c r="M13" s="71">
        <v>20</v>
      </c>
      <c r="N13" s="71">
        <v>4</v>
      </c>
      <c r="O13" s="71">
        <v>22</v>
      </c>
      <c r="P13" s="71">
        <v>20</v>
      </c>
      <c r="Q13" s="71">
        <v>14</v>
      </c>
      <c r="R13" s="71">
        <v>10</v>
      </c>
      <c r="S13" s="71">
        <v>0</v>
      </c>
      <c r="T13" s="468">
        <v>138</v>
      </c>
      <c r="U13" s="768">
        <v>151</v>
      </c>
      <c r="V13" s="39">
        <v>0.91390728476821192</v>
      </c>
      <c r="W13" s="41">
        <v>0.95</v>
      </c>
      <c r="X13" s="36">
        <v>0.76</v>
      </c>
      <c r="Y13" s="110">
        <v>1</v>
      </c>
      <c r="Z13" s="69">
        <v>5.21E-2</v>
      </c>
      <c r="AA13" s="142">
        <v>0.95</v>
      </c>
      <c r="AB13" s="142">
        <v>0.91390728476821192</v>
      </c>
      <c r="AC13" s="483">
        <v>0.96200766817706518</v>
      </c>
      <c r="AD13" s="487">
        <v>151</v>
      </c>
      <c r="AE13" s="488">
        <v>143.44999999999999</v>
      </c>
      <c r="AF13" s="487">
        <v>138</v>
      </c>
      <c r="AG13" s="488">
        <v>11.954166666666666</v>
      </c>
      <c r="AH13" s="488">
        <v>131.49583333333334</v>
      </c>
      <c r="AI13" s="488">
        <v>138</v>
      </c>
      <c r="AJ13" s="485">
        <v>1.0494629107386166</v>
      </c>
      <c r="AK13" s="423">
        <v>6.5041666666666629</v>
      </c>
    </row>
    <row r="14" spans="1:38" ht="15" customHeight="1" thickBot="1" x14ac:dyDescent="0.35">
      <c r="A14"/>
      <c r="B14"/>
      <c r="C14" s="62"/>
      <c r="D14" s="63"/>
      <c r="E14" s="64"/>
      <c r="F14" s="103"/>
      <c r="G14" s="18" t="s">
        <v>436</v>
      </c>
      <c r="H14" s="71">
        <v>0</v>
      </c>
      <c r="I14" s="71">
        <v>0</v>
      </c>
      <c r="J14" s="71">
        <v>1</v>
      </c>
      <c r="K14" s="71">
        <v>0</v>
      </c>
      <c r="L14" s="71">
        <v>0</v>
      </c>
      <c r="M14" s="71">
        <v>0</v>
      </c>
      <c r="N14" s="71">
        <v>0</v>
      </c>
      <c r="O14" s="71">
        <v>1</v>
      </c>
      <c r="P14" s="71">
        <v>0</v>
      </c>
      <c r="Q14" s="71">
        <v>0</v>
      </c>
      <c r="R14" s="71">
        <v>0</v>
      </c>
      <c r="S14" s="71">
        <v>0</v>
      </c>
      <c r="T14" s="468">
        <v>2</v>
      </c>
      <c r="U14" s="768">
        <v>1</v>
      </c>
      <c r="V14" s="39">
        <v>2</v>
      </c>
      <c r="W14" s="41">
        <v>0.95</v>
      </c>
      <c r="X14" s="36">
        <v>0.76</v>
      </c>
      <c r="Y14" s="110">
        <v>1</v>
      </c>
      <c r="Z14" s="69">
        <v>5.21E-2</v>
      </c>
      <c r="AA14" s="142">
        <v>0.95</v>
      </c>
      <c r="AB14" s="142">
        <v>2</v>
      </c>
      <c r="AC14" s="483">
        <v>2.1052631578947367</v>
      </c>
      <c r="AD14" s="487">
        <v>1</v>
      </c>
      <c r="AE14" s="488">
        <v>0.95</v>
      </c>
      <c r="AF14" s="487">
        <v>2</v>
      </c>
      <c r="AG14" s="488">
        <v>7.9166666666666663E-2</v>
      </c>
      <c r="AH14" s="488">
        <v>0.87083333333333335</v>
      </c>
      <c r="AI14" s="488">
        <v>2</v>
      </c>
      <c r="AJ14" s="485">
        <v>2.2966507177033493</v>
      </c>
      <c r="AK14" s="423">
        <v>1.1291666666666667</v>
      </c>
    </row>
    <row r="15" spans="1:38" ht="15" customHeight="1" thickBot="1" x14ac:dyDescent="0.35">
      <c r="A15"/>
      <c r="B15"/>
      <c r="C15" s="62"/>
      <c r="D15" s="63"/>
      <c r="E15" s="64"/>
      <c r="F15" s="103"/>
      <c r="G15" s="27" t="s">
        <v>437</v>
      </c>
      <c r="H15" s="111">
        <v>2</v>
      </c>
      <c r="I15" s="111">
        <v>0</v>
      </c>
      <c r="J15" s="111">
        <v>0</v>
      </c>
      <c r="K15" s="111">
        <v>8</v>
      </c>
      <c r="L15" s="111">
        <v>2</v>
      </c>
      <c r="M15" s="111">
        <v>3</v>
      </c>
      <c r="N15" s="111">
        <v>5</v>
      </c>
      <c r="O15" s="111">
        <v>5</v>
      </c>
      <c r="P15" s="111">
        <v>2</v>
      </c>
      <c r="Q15" s="111">
        <v>6</v>
      </c>
      <c r="R15" s="111">
        <v>7</v>
      </c>
      <c r="S15" s="111">
        <v>0</v>
      </c>
      <c r="T15" s="605">
        <v>40</v>
      </c>
      <c r="U15" s="768">
        <v>54</v>
      </c>
      <c r="V15" s="53">
        <v>0.7407407407407407</v>
      </c>
      <c r="W15" s="54">
        <v>0.95</v>
      </c>
      <c r="X15" s="36">
        <v>0.76</v>
      </c>
      <c r="Y15" s="113">
        <v>0.97465886939571145</v>
      </c>
      <c r="Z15" s="69">
        <v>5.0779727095516564E-2</v>
      </c>
      <c r="AA15" s="530">
        <v>0.95</v>
      </c>
      <c r="AB15" s="530">
        <v>0.7407407407407407</v>
      </c>
      <c r="AC15" s="559">
        <v>0.77972709551656916</v>
      </c>
      <c r="AD15" s="589">
        <v>54</v>
      </c>
      <c r="AE15" s="590">
        <v>51.3</v>
      </c>
      <c r="AF15" s="589">
        <v>40</v>
      </c>
      <c r="AG15" s="590">
        <v>4.2749999999999995</v>
      </c>
      <c r="AH15" s="590">
        <v>47.024999999999991</v>
      </c>
      <c r="AI15" s="590">
        <v>40</v>
      </c>
      <c r="AJ15" s="562">
        <v>0.8506113769271666</v>
      </c>
      <c r="AK15" s="570">
        <v>-7.0249999999999915</v>
      </c>
    </row>
    <row r="16" spans="1:38" ht="15" customHeight="1" thickBot="1" x14ac:dyDescent="0.35">
      <c r="A16"/>
      <c r="B16"/>
      <c r="C16" s="62"/>
      <c r="D16" s="63"/>
      <c r="E16" s="64"/>
      <c r="F16" s="103"/>
      <c r="G16" s="529" t="s">
        <v>15</v>
      </c>
      <c r="H16" s="82">
        <v>71</v>
      </c>
      <c r="I16" s="82">
        <v>53</v>
      </c>
      <c r="J16" s="82">
        <v>84</v>
      </c>
      <c r="K16" s="82">
        <v>85</v>
      </c>
      <c r="L16" s="82">
        <v>49</v>
      </c>
      <c r="M16" s="82">
        <v>79</v>
      </c>
      <c r="N16" s="82">
        <v>67</v>
      </c>
      <c r="O16" s="82">
        <v>92</v>
      </c>
      <c r="P16" s="82">
        <v>75</v>
      </c>
      <c r="Q16" s="82">
        <v>102</v>
      </c>
      <c r="R16" s="82">
        <v>76</v>
      </c>
      <c r="S16" s="82">
        <v>0</v>
      </c>
      <c r="T16" s="591">
        <v>833</v>
      </c>
      <c r="U16" s="527">
        <v>945</v>
      </c>
      <c r="V16" s="466">
        <v>0.88148148148148153</v>
      </c>
      <c r="W16" s="497">
        <v>0.95</v>
      </c>
      <c r="X16" s="497">
        <v>0.76</v>
      </c>
      <c r="Y16" s="498">
        <v>1</v>
      </c>
      <c r="Z16" s="499">
        <v>5.21E-2</v>
      </c>
      <c r="AA16" s="533">
        <v>0.95</v>
      </c>
      <c r="AB16" s="533">
        <v>0.88148148148148153</v>
      </c>
      <c r="AC16" s="560">
        <v>0.92787524366471741</v>
      </c>
      <c r="AD16" s="592">
        <v>945</v>
      </c>
      <c r="AE16" s="593">
        <v>897.75</v>
      </c>
      <c r="AF16" s="592">
        <v>833</v>
      </c>
      <c r="AG16" s="593">
        <v>74.8125</v>
      </c>
      <c r="AH16" s="593">
        <v>822.9375</v>
      </c>
      <c r="AI16" s="593">
        <v>833</v>
      </c>
      <c r="AJ16" s="563">
        <v>1.0122275385433279</v>
      </c>
      <c r="AK16" s="576">
        <v>10.0625</v>
      </c>
    </row>
    <row r="17" spans="3:28" x14ac:dyDescent="0.25">
      <c r="C17" s="62"/>
      <c r="D17" s="63"/>
      <c r="W17" s="56"/>
      <c r="AA17" s="119"/>
      <c r="AB17" s="119"/>
    </row>
  </sheetData>
  <autoFilter ref="G4:G16" xr:uid="{00000000-0001-0000-0900-000000000000}"/>
  <mergeCells count="3">
    <mergeCell ref="H4:Z5"/>
    <mergeCell ref="H7:T7"/>
    <mergeCell ref="H6:T6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410F7-30BA-45BC-88C0-19F74A77993F}">
  <sheetPr codeName="Hoja13">
    <tabColor rgb="FFFF0000"/>
  </sheetPr>
  <dimension ref="A1:AN17"/>
  <sheetViews>
    <sheetView zoomScale="60" zoomScaleNormal="60" workbookViewId="0">
      <selection activeCell="K23" sqref="K23"/>
    </sheetView>
  </sheetViews>
  <sheetFormatPr baseColWidth="10" defaultRowHeight="15" x14ac:dyDescent="0.25"/>
  <cols>
    <col min="1" max="4" width="1.140625" style="4" customWidth="1"/>
    <col min="5" max="5" width="1.140625" style="5" customWidth="1"/>
    <col min="6" max="6" width="1.140625" style="100" customWidth="1"/>
    <col min="7" max="7" width="33.7109375" style="4" customWidth="1"/>
    <col min="8" max="9" width="7" style="4" bestFit="1" customWidth="1"/>
    <col min="10" max="10" width="6.85546875" style="4" bestFit="1" customWidth="1"/>
    <col min="11" max="11" width="6.5703125" style="4" bestFit="1" customWidth="1"/>
    <col min="12" max="12" width="7.28515625" style="4" bestFit="1" customWidth="1"/>
    <col min="13" max="13" width="6.85546875" style="4" bestFit="1" customWidth="1"/>
    <col min="14" max="14" width="5.85546875" style="4" bestFit="1" customWidth="1"/>
    <col min="15" max="15" width="7.28515625" style="4" customWidth="1"/>
    <col min="16" max="16" width="8.28515625" style="4" bestFit="1" customWidth="1"/>
    <col min="17" max="17" width="6.85546875" style="4" bestFit="1" customWidth="1"/>
    <col min="18" max="18" width="7" style="4" bestFit="1" customWidth="1"/>
    <col min="19" max="19" width="6.28515625" style="4" bestFit="1" customWidth="1"/>
    <col min="20" max="20" width="9.7109375" style="4" customWidth="1"/>
    <col min="21" max="21" width="22.5703125" style="4" bestFit="1" customWidth="1"/>
    <col min="22" max="22" width="14.85546875" style="5" customWidth="1"/>
    <col min="23" max="23" width="12.5703125" style="4" customWidth="1"/>
    <col min="24" max="24" width="14.140625" style="56" customWidth="1"/>
    <col min="25" max="25" width="16.42578125" style="4" customWidth="1"/>
    <col min="26" max="26" width="15" style="56" customWidth="1"/>
    <col min="27" max="27" width="18.7109375" style="56" bestFit="1" customWidth="1"/>
    <col min="28" max="28" width="11.5703125" style="56" bestFit="1" customWidth="1"/>
    <col min="29" max="29" width="15.140625" style="4" bestFit="1" customWidth="1"/>
    <col min="30" max="31" width="10.7109375" style="4" customWidth="1"/>
    <col min="32" max="32" width="10.7109375" style="56" customWidth="1"/>
    <col min="33" max="33" width="10.7109375" style="4" customWidth="1"/>
    <col min="34" max="34" width="10.7109375" style="5" customWidth="1"/>
    <col min="35" max="35" width="10.7109375" style="70" customWidth="1"/>
    <col min="36" max="36" width="11.5703125" style="4" bestFit="1" customWidth="1"/>
    <col min="37" max="37" width="12.42578125" style="5" customWidth="1"/>
    <col min="38" max="38" width="11.42578125" style="5"/>
    <col min="39" max="16384" width="11.42578125" style="4"/>
  </cols>
  <sheetData>
    <row r="1" spans="1:40" s="2" customFormat="1" ht="21" customHeight="1" x14ac:dyDescent="0.45">
      <c r="E1" s="3"/>
      <c r="F1" s="98"/>
      <c r="G1" s="836" t="s">
        <v>0</v>
      </c>
      <c r="H1" s="836"/>
      <c r="I1" s="836"/>
      <c r="J1" s="836"/>
      <c r="K1" s="836"/>
      <c r="L1" s="836"/>
      <c r="M1" s="836"/>
      <c r="N1" s="836"/>
      <c r="O1" s="836"/>
      <c r="P1" s="836"/>
      <c r="Q1" s="836"/>
      <c r="R1" s="836"/>
      <c r="S1" s="836"/>
      <c r="T1" s="836"/>
      <c r="U1" s="836"/>
      <c r="V1" s="836"/>
      <c r="W1" s="836"/>
      <c r="X1" s="836"/>
      <c r="Y1" s="836"/>
      <c r="Z1" s="836"/>
      <c r="AA1" s="55"/>
      <c r="AB1" s="55"/>
      <c r="AF1" s="55"/>
      <c r="AH1" s="3"/>
      <c r="AI1" s="115"/>
      <c r="AK1" s="3"/>
      <c r="AL1" s="3"/>
    </row>
    <row r="2" spans="1:40" s="2" customFormat="1" ht="28.5" customHeight="1" x14ac:dyDescent="0.45">
      <c r="E2" s="3"/>
      <c r="F2" s="98"/>
      <c r="G2" s="837" t="s">
        <v>2</v>
      </c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9" t="s">
        <v>542</v>
      </c>
      <c r="X2" s="839"/>
      <c r="Y2" s="839"/>
      <c r="Z2" s="839"/>
      <c r="AA2" s="55"/>
      <c r="AB2" s="55"/>
      <c r="AF2" s="55"/>
      <c r="AH2" s="3"/>
      <c r="AI2" s="115"/>
      <c r="AK2" s="3"/>
      <c r="AL2" s="3"/>
    </row>
    <row r="3" spans="1:40" ht="3" customHeight="1" thickBot="1" x14ac:dyDescent="0.3"/>
    <row r="4" spans="1:40" ht="15" customHeight="1" x14ac:dyDescent="0.25">
      <c r="G4" s="57"/>
      <c r="H4" s="986" t="s">
        <v>474</v>
      </c>
      <c r="I4" s="986"/>
      <c r="J4" s="986"/>
      <c r="K4" s="986"/>
      <c r="L4" s="986"/>
      <c r="M4" s="986"/>
      <c r="N4" s="986"/>
      <c r="O4" s="986"/>
      <c r="P4" s="986"/>
      <c r="Q4" s="986"/>
      <c r="R4" s="986"/>
      <c r="S4" s="986"/>
      <c r="T4" s="986"/>
      <c r="U4" s="986"/>
      <c r="V4" s="986"/>
      <c r="W4" s="986"/>
      <c r="X4" s="986"/>
      <c r="Y4" s="986"/>
      <c r="Z4" s="995"/>
      <c r="AA4" s="4"/>
      <c r="AB4" s="4"/>
      <c r="AD4" s="5"/>
      <c r="AF4" s="4"/>
      <c r="AG4" s="85" t="s">
        <v>45</v>
      </c>
      <c r="AH4" s="86">
        <v>12</v>
      </c>
      <c r="AI4" s="5"/>
      <c r="AJ4" s="5"/>
      <c r="AK4" s="4"/>
    </row>
    <row r="5" spans="1:40" ht="33" customHeight="1" thickBot="1" x14ac:dyDescent="0.3">
      <c r="G5" s="57"/>
      <c r="H5" s="997"/>
      <c r="I5" s="997"/>
      <c r="J5" s="997"/>
      <c r="K5" s="997"/>
      <c r="L5" s="997"/>
      <c r="M5" s="997"/>
      <c r="N5" s="997"/>
      <c r="O5" s="997"/>
      <c r="P5" s="997"/>
      <c r="Q5" s="997"/>
      <c r="R5" s="997"/>
      <c r="S5" s="997"/>
      <c r="T5" s="997"/>
      <c r="U5" s="997"/>
      <c r="V5" s="997"/>
      <c r="W5" s="997"/>
      <c r="X5" s="997"/>
      <c r="Y5" s="997"/>
      <c r="Z5" s="998"/>
      <c r="AA5" s="4"/>
      <c r="AB5" s="4"/>
      <c r="AD5" s="5"/>
      <c r="AF5" s="4"/>
      <c r="AG5" s="85" t="s">
        <v>46</v>
      </c>
      <c r="AH5" s="86">
        <v>11</v>
      </c>
      <c r="AI5" s="5"/>
      <c r="AK5" s="4"/>
    </row>
    <row r="6" spans="1:40" ht="25.5" customHeight="1" thickBot="1" x14ac:dyDescent="0.3">
      <c r="G6" s="57"/>
      <c r="H6" s="988"/>
      <c r="I6" s="988"/>
      <c r="J6" s="988"/>
      <c r="K6" s="988"/>
      <c r="L6" s="988"/>
      <c r="M6" s="988"/>
      <c r="N6" s="988"/>
      <c r="O6" s="988"/>
      <c r="P6" s="988"/>
      <c r="Q6" s="988"/>
      <c r="R6" s="988"/>
      <c r="S6" s="988"/>
      <c r="T6" s="989"/>
      <c r="U6" s="7" t="s">
        <v>5</v>
      </c>
      <c r="V6" s="843" t="s">
        <v>6</v>
      </c>
      <c r="W6" s="845">
        <v>2024</v>
      </c>
      <c r="X6" s="846"/>
      <c r="Y6" s="847" t="s">
        <v>7</v>
      </c>
      <c r="Z6" s="875"/>
      <c r="AA6" s="473" t="s">
        <v>47</v>
      </c>
      <c r="AB6" s="473" t="s">
        <v>48</v>
      </c>
      <c r="AC6" s="473" t="s">
        <v>49</v>
      </c>
      <c r="AD6" s="473" t="s">
        <v>50</v>
      </c>
      <c r="AE6" s="473" t="s">
        <v>51</v>
      </c>
      <c r="AF6" s="473" t="s">
        <v>52</v>
      </c>
      <c r="AG6" s="473" t="s">
        <v>45</v>
      </c>
      <c r="AH6" s="473" t="s">
        <v>53</v>
      </c>
      <c r="AI6" s="473" t="s">
        <v>54</v>
      </c>
      <c r="AJ6" s="473" t="s">
        <v>55</v>
      </c>
      <c r="AK6" s="473" t="s">
        <v>56</v>
      </c>
    </row>
    <row r="7" spans="1:40" ht="99.75" customHeight="1" thickBot="1" x14ac:dyDescent="0.3">
      <c r="G7" s="594" t="s">
        <v>430</v>
      </c>
      <c r="H7" s="1069" t="s">
        <v>440</v>
      </c>
      <c r="I7" s="984"/>
      <c r="J7" s="984"/>
      <c r="K7" s="984"/>
      <c r="L7" s="984"/>
      <c r="M7" s="984"/>
      <c r="N7" s="984"/>
      <c r="O7" s="984"/>
      <c r="P7" s="984"/>
      <c r="Q7" s="984"/>
      <c r="R7" s="984"/>
      <c r="S7" s="984"/>
      <c r="T7" s="985"/>
      <c r="U7" s="10" t="s">
        <v>104</v>
      </c>
      <c r="V7" s="844"/>
      <c r="W7" s="11" t="s">
        <v>11</v>
      </c>
      <c r="X7" s="481" t="s">
        <v>462</v>
      </c>
      <c r="Y7" s="13" t="s">
        <v>13</v>
      </c>
      <c r="Z7" s="13" t="s">
        <v>44</v>
      </c>
      <c r="AA7" s="88" t="s">
        <v>57</v>
      </c>
      <c r="AB7" s="88" t="s">
        <v>58</v>
      </c>
      <c r="AC7" s="88" t="s">
        <v>59</v>
      </c>
      <c r="AD7" s="89" t="s">
        <v>60</v>
      </c>
      <c r="AE7" s="89" t="s">
        <v>61</v>
      </c>
      <c r="AF7" s="89" t="s">
        <v>62</v>
      </c>
      <c r="AG7" s="89" t="s">
        <v>63</v>
      </c>
      <c r="AH7" s="89" t="s">
        <v>64</v>
      </c>
      <c r="AI7" s="89" t="s">
        <v>65</v>
      </c>
      <c r="AJ7" s="90" t="s">
        <v>66</v>
      </c>
      <c r="AK7" s="90" t="s">
        <v>67</v>
      </c>
    </row>
    <row r="8" spans="1:40" ht="42.75" customHeight="1" thickBot="1" x14ac:dyDescent="0.3">
      <c r="G8" s="431"/>
      <c r="H8" s="442" t="s">
        <v>188</v>
      </c>
      <c r="I8" s="442" t="s">
        <v>189</v>
      </c>
      <c r="J8" s="442" t="s">
        <v>190</v>
      </c>
      <c r="K8" s="442" t="s">
        <v>191</v>
      </c>
      <c r="L8" s="442" t="s">
        <v>192</v>
      </c>
      <c r="M8" s="442" t="s">
        <v>193</v>
      </c>
      <c r="N8" s="442" t="s">
        <v>194</v>
      </c>
      <c r="O8" s="442" t="s">
        <v>195</v>
      </c>
      <c r="P8" s="442" t="s">
        <v>422</v>
      </c>
      <c r="Q8" s="442" t="s">
        <v>197</v>
      </c>
      <c r="R8" s="442" t="s">
        <v>198</v>
      </c>
      <c r="S8" s="442" t="s">
        <v>199</v>
      </c>
      <c r="T8" s="866" t="s">
        <v>200</v>
      </c>
      <c r="U8" s="432"/>
      <c r="V8" s="433"/>
      <c r="W8" s="640">
        <v>0.19439999999999999</v>
      </c>
      <c r="X8" s="640">
        <v>0.8</v>
      </c>
      <c r="Y8" s="434"/>
      <c r="Z8" s="835">
        <v>6.25E-2</v>
      </c>
      <c r="AA8" s="480" t="s">
        <v>68</v>
      </c>
      <c r="AB8" s="480" t="s">
        <v>69</v>
      </c>
      <c r="AC8" s="480" t="s">
        <v>70</v>
      </c>
      <c r="AD8" s="480" t="s">
        <v>71</v>
      </c>
      <c r="AE8" s="480" t="s">
        <v>72</v>
      </c>
      <c r="AF8" s="480" t="s">
        <v>73</v>
      </c>
      <c r="AG8" s="480" t="s">
        <v>74</v>
      </c>
      <c r="AH8" s="480" t="s">
        <v>75</v>
      </c>
      <c r="AI8" s="480" t="s">
        <v>76</v>
      </c>
      <c r="AJ8" s="480" t="s">
        <v>77</v>
      </c>
      <c r="AK8" s="480" t="s">
        <v>78</v>
      </c>
    </row>
    <row r="9" spans="1:40" ht="26.25" customHeight="1" thickBot="1" x14ac:dyDescent="0.35">
      <c r="A9"/>
      <c r="B9"/>
      <c r="C9" s="62"/>
      <c r="D9" s="63"/>
      <c r="E9" s="64"/>
      <c r="F9" s="103"/>
      <c r="G9" s="18" t="s">
        <v>431</v>
      </c>
      <c r="H9" s="66">
        <v>0</v>
      </c>
      <c r="I9" s="66">
        <v>62</v>
      </c>
      <c r="J9" s="66">
        <v>29</v>
      </c>
      <c r="K9" s="66">
        <v>47</v>
      </c>
      <c r="L9" s="66">
        <v>47</v>
      </c>
      <c r="M9" s="66">
        <v>23</v>
      </c>
      <c r="N9" s="66">
        <v>23</v>
      </c>
      <c r="O9" s="66">
        <v>21</v>
      </c>
      <c r="P9" s="66">
        <v>23</v>
      </c>
      <c r="Q9" s="66">
        <v>40</v>
      </c>
      <c r="R9" s="66">
        <v>38</v>
      </c>
      <c r="S9" s="66">
        <v>0</v>
      </c>
      <c r="T9" s="472">
        <v>353</v>
      </c>
      <c r="U9" s="83">
        <v>3532.473</v>
      </c>
      <c r="V9" s="34">
        <v>9.9929992387769132E-2</v>
      </c>
      <c r="W9" s="650">
        <v>0.19439999999999999</v>
      </c>
      <c r="X9" s="650">
        <v>0.15551999999999999</v>
      </c>
      <c r="Y9" s="107">
        <v>0.64255396339872128</v>
      </c>
      <c r="Z9" s="69">
        <v>4.015962271242008E-2</v>
      </c>
      <c r="AA9" s="477">
        <v>0.19439999999999999</v>
      </c>
      <c r="AB9" s="477">
        <v>9.9929992387769132E-2</v>
      </c>
      <c r="AC9" s="478">
        <v>0.51404317071897709</v>
      </c>
      <c r="AD9" s="474">
        <v>3532.473</v>
      </c>
      <c r="AE9" s="475">
        <v>686.71275119999996</v>
      </c>
      <c r="AF9" s="474">
        <v>353</v>
      </c>
      <c r="AG9" s="475">
        <v>57.226062599999999</v>
      </c>
      <c r="AH9" s="475">
        <v>629.48668859999998</v>
      </c>
      <c r="AI9" s="475">
        <v>353</v>
      </c>
      <c r="AJ9" s="479">
        <v>0.56077436805706582</v>
      </c>
      <c r="AK9" s="423">
        <v>-276.48668859999998</v>
      </c>
      <c r="AM9" s="62"/>
      <c r="AN9" s="62"/>
    </row>
    <row r="10" spans="1:40" ht="26.25" customHeight="1" thickBot="1" x14ac:dyDescent="0.35">
      <c r="A10"/>
      <c r="B10"/>
      <c r="C10" s="62"/>
      <c r="D10" s="63"/>
      <c r="E10" s="64"/>
      <c r="F10" s="103"/>
      <c r="G10" s="18" t="s">
        <v>432</v>
      </c>
      <c r="H10" s="71">
        <v>0</v>
      </c>
      <c r="I10" s="71">
        <v>44</v>
      </c>
      <c r="J10" s="71">
        <v>25</v>
      </c>
      <c r="K10" s="71">
        <v>54</v>
      </c>
      <c r="L10" s="71">
        <v>38</v>
      </c>
      <c r="M10" s="71">
        <v>45</v>
      </c>
      <c r="N10" s="71">
        <v>82</v>
      </c>
      <c r="O10" s="71">
        <v>55</v>
      </c>
      <c r="P10" s="71">
        <v>54</v>
      </c>
      <c r="Q10" s="71">
        <v>33</v>
      </c>
      <c r="R10" s="71">
        <v>62</v>
      </c>
      <c r="S10" s="71">
        <v>0</v>
      </c>
      <c r="T10" s="468">
        <v>492</v>
      </c>
      <c r="U10" s="83">
        <v>3014</v>
      </c>
      <c r="V10" s="39">
        <v>0.16323822163238222</v>
      </c>
      <c r="W10" s="651">
        <v>0.19439999999999999</v>
      </c>
      <c r="X10" s="651">
        <v>0.15551999999999999</v>
      </c>
      <c r="Y10" s="110">
        <v>1</v>
      </c>
      <c r="Z10" s="69">
        <v>6.25E-2</v>
      </c>
      <c r="AA10" s="142">
        <v>0.19439999999999999</v>
      </c>
      <c r="AB10" s="142">
        <v>0.16323822163238222</v>
      </c>
      <c r="AC10" s="143">
        <v>0.83970278617480565</v>
      </c>
      <c r="AD10" s="474">
        <v>3014</v>
      </c>
      <c r="AE10" s="475">
        <v>585.92160000000001</v>
      </c>
      <c r="AF10" s="474">
        <v>492</v>
      </c>
      <c r="AG10" s="475">
        <v>48.826799999999999</v>
      </c>
      <c r="AH10" s="475">
        <v>537.09479999999996</v>
      </c>
      <c r="AI10" s="475">
        <v>492</v>
      </c>
      <c r="AJ10" s="96">
        <v>0.91603940309978804</v>
      </c>
      <c r="AK10" s="423">
        <v>-45.094799999999964</v>
      </c>
      <c r="AM10" s="62"/>
      <c r="AN10" s="62"/>
    </row>
    <row r="11" spans="1:40" ht="26.25" customHeight="1" thickBot="1" x14ac:dyDescent="0.35">
      <c r="A11"/>
      <c r="B11"/>
      <c r="C11" s="62"/>
      <c r="D11" s="63"/>
      <c r="E11" s="64"/>
      <c r="F11" s="103"/>
      <c r="G11" s="18" t="s">
        <v>433</v>
      </c>
      <c r="H11" s="71">
        <v>40</v>
      </c>
      <c r="I11" s="71">
        <v>24</v>
      </c>
      <c r="J11" s="71">
        <v>4</v>
      </c>
      <c r="K11" s="71">
        <v>15</v>
      </c>
      <c r="L11" s="71">
        <v>19</v>
      </c>
      <c r="M11" s="71">
        <v>34</v>
      </c>
      <c r="N11" s="71">
        <v>30</v>
      </c>
      <c r="O11" s="71">
        <v>0</v>
      </c>
      <c r="P11" s="71">
        <v>66</v>
      </c>
      <c r="Q11" s="71">
        <v>96</v>
      </c>
      <c r="R11" s="71">
        <v>82</v>
      </c>
      <c r="S11" s="71">
        <v>0</v>
      </c>
      <c r="T11" s="468">
        <v>410</v>
      </c>
      <c r="U11" s="641">
        <v>2570</v>
      </c>
      <c r="V11" s="39">
        <v>0.15953307392996108</v>
      </c>
      <c r="W11" s="651">
        <v>0.19439999999999999</v>
      </c>
      <c r="X11" s="651">
        <v>0.15551999999999999</v>
      </c>
      <c r="Y11" s="110">
        <v>1</v>
      </c>
      <c r="Z11" s="69">
        <v>6.25E-2</v>
      </c>
      <c r="AA11" s="142">
        <v>0.19439999999999999</v>
      </c>
      <c r="AB11" s="142">
        <v>0.15953307392996108</v>
      </c>
      <c r="AC11" s="143">
        <v>0.82064338441338003</v>
      </c>
      <c r="AD11" s="474">
        <v>2570</v>
      </c>
      <c r="AE11" s="475">
        <v>499.60799999999995</v>
      </c>
      <c r="AF11" s="474">
        <v>410</v>
      </c>
      <c r="AG11" s="475">
        <v>41.633999999999993</v>
      </c>
      <c r="AH11" s="475">
        <v>457.97399999999993</v>
      </c>
      <c r="AI11" s="475">
        <v>410</v>
      </c>
      <c r="AJ11" s="96">
        <v>0.89524732845096022</v>
      </c>
      <c r="AK11" s="423">
        <v>-47.973999999999933</v>
      </c>
      <c r="AM11" s="62"/>
      <c r="AN11" s="62"/>
    </row>
    <row r="12" spans="1:40" ht="26.25" customHeight="1" thickBot="1" x14ac:dyDescent="0.35">
      <c r="A12"/>
      <c r="B12"/>
      <c r="C12" s="62"/>
      <c r="D12" s="63"/>
      <c r="E12" s="64"/>
      <c r="F12" s="103"/>
      <c r="G12" s="18" t="s">
        <v>434</v>
      </c>
      <c r="H12" s="71">
        <v>29</v>
      </c>
      <c r="I12" s="71">
        <v>26</v>
      </c>
      <c r="J12" s="71">
        <v>15</v>
      </c>
      <c r="K12" s="71">
        <v>42</v>
      </c>
      <c r="L12" s="71">
        <v>56</v>
      </c>
      <c r="M12" s="71">
        <v>68</v>
      </c>
      <c r="N12" s="71">
        <v>45</v>
      </c>
      <c r="O12" s="71">
        <v>41</v>
      </c>
      <c r="P12" s="71">
        <v>76</v>
      </c>
      <c r="Q12" s="71">
        <v>67</v>
      </c>
      <c r="R12" s="71">
        <v>36</v>
      </c>
      <c r="S12" s="71">
        <v>0</v>
      </c>
      <c r="T12" s="468">
        <v>501</v>
      </c>
      <c r="U12" s="83">
        <v>2713.8159999999998</v>
      </c>
      <c r="V12" s="39">
        <v>0.18461089476957909</v>
      </c>
      <c r="W12" s="651">
        <v>0.19439999999999999</v>
      </c>
      <c r="X12" s="651">
        <v>0.15551999999999999</v>
      </c>
      <c r="Y12" s="110">
        <v>1</v>
      </c>
      <c r="Z12" s="69">
        <v>6.25E-2</v>
      </c>
      <c r="AA12" s="142">
        <v>0.19439999999999999</v>
      </c>
      <c r="AB12" s="142">
        <v>0.18461089476957909</v>
      </c>
      <c r="AC12" s="143">
        <v>0.94964452041964564</v>
      </c>
      <c r="AD12" s="474">
        <v>2713.8159999999998</v>
      </c>
      <c r="AE12" s="475">
        <v>527.56583039999998</v>
      </c>
      <c r="AF12" s="474">
        <v>501</v>
      </c>
      <c r="AG12" s="475">
        <v>43.963819199999996</v>
      </c>
      <c r="AH12" s="475">
        <v>483.60201119999994</v>
      </c>
      <c r="AI12" s="475">
        <v>501</v>
      </c>
      <c r="AJ12" s="96">
        <v>1.0359758404577952</v>
      </c>
      <c r="AK12" s="423">
        <v>17.397988800000064</v>
      </c>
      <c r="AM12" s="62"/>
      <c r="AN12" s="62"/>
    </row>
    <row r="13" spans="1:40" ht="26.25" customHeight="1" thickBot="1" x14ac:dyDescent="0.35">
      <c r="A13"/>
      <c r="B13"/>
      <c r="C13" s="62"/>
      <c r="D13" s="63"/>
      <c r="E13" s="64"/>
      <c r="F13" s="103"/>
      <c r="G13" s="18" t="s">
        <v>435</v>
      </c>
      <c r="H13" s="71">
        <v>18</v>
      </c>
      <c r="I13" s="71">
        <v>10</v>
      </c>
      <c r="J13" s="71">
        <v>22</v>
      </c>
      <c r="K13" s="71">
        <v>23</v>
      </c>
      <c r="L13" s="71">
        <v>51</v>
      </c>
      <c r="M13" s="71">
        <v>88</v>
      </c>
      <c r="N13" s="71">
        <v>36</v>
      </c>
      <c r="O13" s="71">
        <v>46</v>
      </c>
      <c r="P13" s="71">
        <v>46</v>
      </c>
      <c r="Q13" s="71">
        <v>76</v>
      </c>
      <c r="R13" s="71">
        <v>27</v>
      </c>
      <c r="S13" s="71">
        <v>0</v>
      </c>
      <c r="T13" s="468">
        <v>443</v>
      </c>
      <c r="U13" s="83">
        <v>2527</v>
      </c>
      <c r="V13" s="39">
        <v>0.17530668777206174</v>
      </c>
      <c r="W13" s="651">
        <v>0.19439999999999999</v>
      </c>
      <c r="X13" s="651">
        <v>0.15551999999999999</v>
      </c>
      <c r="Y13" s="110">
        <v>1</v>
      </c>
      <c r="Z13" s="69">
        <v>6.25E-2</v>
      </c>
      <c r="AA13" s="142">
        <v>0.19439999999999999</v>
      </c>
      <c r="AB13" s="142">
        <v>0.17530668777206174</v>
      </c>
      <c r="AC13" s="143">
        <v>0.90178337331307479</v>
      </c>
      <c r="AD13" s="474">
        <v>2527</v>
      </c>
      <c r="AE13" s="475">
        <v>491.24879999999996</v>
      </c>
      <c r="AF13" s="474">
        <v>443</v>
      </c>
      <c r="AG13" s="475">
        <v>40.937399999999997</v>
      </c>
      <c r="AH13" s="475">
        <v>450.31139999999994</v>
      </c>
      <c r="AI13" s="475">
        <v>443</v>
      </c>
      <c r="AJ13" s="96">
        <v>0.98376367997789993</v>
      </c>
      <c r="AK13" s="423">
        <v>-7.3113999999999351</v>
      </c>
      <c r="AM13" s="62"/>
      <c r="AN13" s="62"/>
    </row>
    <row r="14" spans="1:40" ht="26.25" customHeight="1" thickBot="1" x14ac:dyDescent="0.35">
      <c r="A14"/>
      <c r="B14"/>
      <c r="C14" s="62"/>
      <c r="D14" s="63"/>
      <c r="E14" s="64"/>
      <c r="F14" s="103"/>
      <c r="G14" s="18" t="s">
        <v>436</v>
      </c>
      <c r="H14" s="71">
        <v>3</v>
      </c>
      <c r="I14" s="71">
        <v>0</v>
      </c>
      <c r="J14" s="71">
        <v>1</v>
      </c>
      <c r="K14" s="71">
        <v>0</v>
      </c>
      <c r="L14" s="71">
        <v>0</v>
      </c>
      <c r="M14" s="71">
        <v>0</v>
      </c>
      <c r="N14" s="71">
        <v>0</v>
      </c>
      <c r="O14" s="71">
        <v>2</v>
      </c>
      <c r="P14" s="71">
        <v>0</v>
      </c>
      <c r="Q14" s="71">
        <v>0</v>
      </c>
      <c r="R14" s="71">
        <v>2</v>
      </c>
      <c r="S14" s="71">
        <v>0</v>
      </c>
      <c r="T14" s="468">
        <v>8</v>
      </c>
      <c r="U14" s="83">
        <v>46.526999999999994</v>
      </c>
      <c r="V14" s="39">
        <v>0.17194317278139576</v>
      </c>
      <c r="W14" s="651">
        <v>0.19439999999999999</v>
      </c>
      <c r="X14" s="651">
        <v>0.15551999999999999</v>
      </c>
      <c r="Y14" s="110">
        <v>1</v>
      </c>
      <c r="Z14" s="69">
        <v>6.25E-2</v>
      </c>
      <c r="AA14" s="142">
        <v>0.19439999999999999</v>
      </c>
      <c r="AB14" s="142">
        <v>0.17194317278139576</v>
      </c>
      <c r="AC14" s="143">
        <v>0.88448134146808521</v>
      </c>
      <c r="AD14" s="474">
        <v>46.526999999999994</v>
      </c>
      <c r="AE14" s="475">
        <v>9.0448487999999987</v>
      </c>
      <c r="AF14" s="474">
        <v>8</v>
      </c>
      <c r="AG14" s="475">
        <v>0.75373739999999989</v>
      </c>
      <c r="AH14" s="475">
        <v>8.2911113999999984</v>
      </c>
      <c r="AI14" s="475">
        <v>8</v>
      </c>
      <c r="AJ14" s="96">
        <v>0.9648887361470021</v>
      </c>
      <c r="AK14" s="423">
        <v>-0.29111139999999835</v>
      </c>
      <c r="AM14" s="62"/>
      <c r="AN14" s="62"/>
    </row>
    <row r="15" spans="1:40" ht="26.25" customHeight="1" thickBot="1" x14ac:dyDescent="0.35">
      <c r="A15"/>
      <c r="B15"/>
      <c r="C15" s="62"/>
      <c r="D15" s="63"/>
      <c r="E15" s="64"/>
      <c r="F15" s="103"/>
      <c r="G15" s="27" t="s">
        <v>437</v>
      </c>
      <c r="H15" s="111">
        <v>0</v>
      </c>
      <c r="I15" s="111">
        <v>0</v>
      </c>
      <c r="J15" s="111">
        <v>6</v>
      </c>
      <c r="K15" s="111">
        <v>5</v>
      </c>
      <c r="L15" s="111">
        <v>0</v>
      </c>
      <c r="M15" s="111">
        <v>2</v>
      </c>
      <c r="N15" s="111">
        <v>25</v>
      </c>
      <c r="O15" s="111">
        <v>20</v>
      </c>
      <c r="P15" s="111">
        <v>14</v>
      </c>
      <c r="Q15" s="111">
        <v>3</v>
      </c>
      <c r="R15" s="111">
        <v>6</v>
      </c>
      <c r="S15" s="111">
        <v>0</v>
      </c>
      <c r="T15" s="605">
        <v>81</v>
      </c>
      <c r="U15" s="83">
        <v>716.18400000000008</v>
      </c>
      <c r="V15" s="53">
        <v>0.11309942696290337</v>
      </c>
      <c r="W15" s="652">
        <v>0.19439999999999999</v>
      </c>
      <c r="X15" s="652">
        <v>0.15551999999999999</v>
      </c>
      <c r="Y15" s="113">
        <v>0.72723396966887455</v>
      </c>
      <c r="Z15" s="69">
        <v>4.5452123104304659E-2</v>
      </c>
      <c r="AA15" s="530">
        <v>0.19439999999999999</v>
      </c>
      <c r="AB15" s="530">
        <v>0.11309942696290337</v>
      </c>
      <c r="AC15" s="531">
        <v>0.58178717573509964</v>
      </c>
      <c r="AD15" s="474">
        <v>716.18400000000008</v>
      </c>
      <c r="AE15" s="475">
        <v>139.22616960000002</v>
      </c>
      <c r="AF15" s="474">
        <v>81</v>
      </c>
      <c r="AG15" s="475">
        <v>11.602180800000001</v>
      </c>
      <c r="AH15" s="475">
        <v>127.62398880000001</v>
      </c>
      <c r="AI15" s="475">
        <v>81</v>
      </c>
      <c r="AJ15" s="532">
        <v>0.63467691898374512</v>
      </c>
      <c r="AK15" s="423">
        <v>-46.623988800000006</v>
      </c>
      <c r="AM15" s="62"/>
      <c r="AN15" s="62"/>
    </row>
    <row r="16" spans="1:40" ht="26.25" customHeight="1" thickBot="1" x14ac:dyDescent="0.35">
      <c r="A16"/>
      <c r="B16"/>
      <c r="C16" s="62"/>
      <c r="D16" s="63"/>
      <c r="E16" s="64"/>
      <c r="F16" s="103"/>
      <c r="G16" s="529" t="s">
        <v>15</v>
      </c>
      <c r="H16" s="82">
        <v>90</v>
      </c>
      <c r="I16" s="82">
        <v>166</v>
      </c>
      <c r="J16" s="82">
        <v>102</v>
      </c>
      <c r="K16" s="82">
        <v>186</v>
      </c>
      <c r="L16" s="82">
        <v>211</v>
      </c>
      <c r="M16" s="82">
        <v>260</v>
      </c>
      <c r="N16" s="82">
        <v>241</v>
      </c>
      <c r="O16" s="82">
        <v>185</v>
      </c>
      <c r="P16" s="82">
        <v>279</v>
      </c>
      <c r="Q16" s="82">
        <v>315</v>
      </c>
      <c r="R16" s="82">
        <v>253</v>
      </c>
      <c r="S16" s="82">
        <v>0</v>
      </c>
      <c r="T16" s="591">
        <v>2288</v>
      </c>
      <c r="U16" s="83">
        <v>15120</v>
      </c>
      <c r="V16" s="466">
        <v>0.15132275132275133</v>
      </c>
      <c r="W16" s="662">
        <v>0.19439999999999999</v>
      </c>
      <c r="X16" s="662">
        <v>0.15551999999999999</v>
      </c>
      <c r="Y16" s="498">
        <v>0.97301151827900811</v>
      </c>
      <c r="Z16" s="69">
        <v>6.0813219892438007E-2</v>
      </c>
      <c r="AA16" s="533">
        <v>0.19439999999999999</v>
      </c>
      <c r="AB16" s="533">
        <v>0.15132275132275133</v>
      </c>
      <c r="AC16" s="534">
        <v>0.77840921462320645</v>
      </c>
      <c r="AD16" s="592">
        <v>15120</v>
      </c>
      <c r="AE16" s="593">
        <v>2939.328</v>
      </c>
      <c r="AF16" s="592">
        <v>2288</v>
      </c>
      <c r="AG16" s="475">
        <v>244.94399999999999</v>
      </c>
      <c r="AH16" s="593">
        <v>2694.384</v>
      </c>
      <c r="AI16" s="593">
        <v>2288</v>
      </c>
      <c r="AJ16" s="537">
        <v>0.84917368867986154</v>
      </c>
      <c r="AK16" s="423">
        <v>-406.38400000000001</v>
      </c>
      <c r="AM16" s="62"/>
      <c r="AN16" s="62"/>
    </row>
    <row r="17" spans="3:24" x14ac:dyDescent="0.25">
      <c r="C17" s="62"/>
      <c r="D17" s="63"/>
      <c r="W17" s="56"/>
      <c r="X17" s="4"/>
    </row>
  </sheetData>
  <autoFilter ref="G4:Z16" xr:uid="{00000000-0001-0000-0A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mergeCells count="3">
    <mergeCell ref="H4:Z5"/>
    <mergeCell ref="H7:T7"/>
    <mergeCell ref="H6:T6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6D3BF-B321-4C64-B9FF-01E9390106EB}">
  <sheetPr codeName="Hoja14">
    <tabColor rgb="FF00B050"/>
  </sheetPr>
  <dimension ref="A1:AM17"/>
  <sheetViews>
    <sheetView zoomScale="85" zoomScaleNormal="85" workbookViewId="0">
      <selection activeCell="V17" sqref="V17"/>
    </sheetView>
  </sheetViews>
  <sheetFormatPr baseColWidth="10" defaultRowHeight="15" x14ac:dyDescent="0.25"/>
  <cols>
    <col min="1" max="4" width="1.140625" style="4" customWidth="1"/>
    <col min="5" max="5" width="1.140625" style="5" customWidth="1"/>
    <col min="6" max="6" width="1.140625" style="100" customWidth="1"/>
    <col min="7" max="7" width="21" style="4" customWidth="1"/>
    <col min="8" max="8" width="2.28515625" style="4" customWidth="1"/>
    <col min="9" max="9" width="6.5703125" style="4" bestFit="1" customWidth="1"/>
    <col min="10" max="10" width="5" style="4" bestFit="1" customWidth="1"/>
    <col min="11" max="11" width="5.42578125" style="4" bestFit="1" customWidth="1"/>
    <col min="12" max="12" width="4.85546875" style="4" bestFit="1" customWidth="1"/>
    <col min="13" max="13" width="5.7109375" style="4" bestFit="1" customWidth="1"/>
    <col min="14" max="15" width="4.7109375" style="4" bestFit="1" customWidth="1"/>
    <col min="16" max="16" width="5.140625" style="4" bestFit="1" customWidth="1"/>
    <col min="17" max="17" width="5.85546875" style="4" bestFit="1" customWidth="1"/>
    <col min="18" max="19" width="6.5703125" style="4" bestFit="1" customWidth="1"/>
    <col min="20" max="20" width="4.42578125" style="4" bestFit="1" customWidth="1"/>
    <col min="21" max="21" width="7.7109375" style="4" bestFit="1" customWidth="1"/>
    <col min="22" max="22" width="20.85546875" style="4" customWidth="1"/>
    <col min="23" max="23" width="14.85546875" style="5" customWidth="1"/>
    <col min="24" max="24" width="12.5703125" style="4" customWidth="1"/>
    <col min="25" max="25" width="14.140625" style="4" customWidth="1"/>
    <col min="26" max="26" width="16.42578125" style="4" customWidth="1"/>
    <col min="27" max="27" width="15" style="56" customWidth="1"/>
    <col min="28" max="29" width="10.7109375" style="56" customWidth="1"/>
    <col min="30" max="32" width="10.7109375" style="4" customWidth="1"/>
    <col min="33" max="33" width="10.7109375" style="56" customWidth="1"/>
    <col min="34" max="34" width="10.7109375" style="4" customWidth="1"/>
    <col min="35" max="35" width="10.7109375" style="5" customWidth="1"/>
    <col min="36" max="37" width="10.7109375" style="4" customWidth="1"/>
    <col min="38" max="38" width="10.7109375" style="5" customWidth="1"/>
    <col min="39" max="39" width="11.42578125" style="5"/>
    <col min="40" max="16384" width="11.42578125" style="4"/>
  </cols>
  <sheetData>
    <row r="1" spans="1:39" s="2" customFormat="1" ht="21" customHeight="1" x14ac:dyDescent="0.45">
      <c r="E1" s="3"/>
      <c r="F1" s="98"/>
      <c r="G1" s="836" t="s">
        <v>0</v>
      </c>
      <c r="H1" s="836"/>
      <c r="I1" s="836"/>
      <c r="J1" s="836"/>
      <c r="K1" s="836"/>
      <c r="L1" s="836"/>
      <c r="M1" s="836"/>
      <c r="N1" s="836"/>
      <c r="O1" s="836"/>
      <c r="P1" s="836"/>
      <c r="Q1" s="836"/>
      <c r="R1" s="836"/>
      <c r="S1" s="836"/>
      <c r="T1" s="836"/>
      <c r="U1" s="836"/>
      <c r="V1" s="836"/>
      <c r="W1" s="836"/>
      <c r="X1" s="836"/>
      <c r="Y1" s="836"/>
      <c r="Z1" s="836"/>
      <c r="AA1" s="836"/>
      <c r="AB1" s="55"/>
      <c r="AC1" s="55"/>
      <c r="AG1" s="55"/>
      <c r="AI1" s="3"/>
      <c r="AL1" s="3"/>
      <c r="AM1" s="3"/>
    </row>
    <row r="2" spans="1:39" s="2" customFormat="1" ht="28.5" customHeight="1" x14ac:dyDescent="0.45">
      <c r="E2" s="3"/>
      <c r="F2" s="98"/>
      <c r="G2" s="837" t="s">
        <v>2</v>
      </c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9" t="s">
        <v>542</v>
      </c>
      <c r="Y2" s="839"/>
      <c r="Z2" s="839"/>
      <c r="AA2" s="839"/>
      <c r="AB2" s="55"/>
      <c r="AC2" s="55"/>
      <c r="AG2" s="55"/>
      <c r="AI2" s="3"/>
      <c r="AL2" s="3"/>
      <c r="AM2" s="3"/>
    </row>
    <row r="3" spans="1:39" ht="3" customHeight="1" thickBot="1" x14ac:dyDescent="0.3"/>
    <row r="4" spans="1:39" ht="15" customHeight="1" x14ac:dyDescent="0.25">
      <c r="G4" s="57"/>
      <c r="H4" s="971" t="s">
        <v>473</v>
      </c>
      <c r="I4" s="986"/>
      <c r="J4" s="986"/>
      <c r="K4" s="986"/>
      <c r="L4" s="986"/>
      <c r="M4" s="986"/>
      <c r="N4" s="986"/>
      <c r="O4" s="986"/>
      <c r="P4" s="986"/>
      <c r="Q4" s="986"/>
      <c r="R4" s="986"/>
      <c r="S4" s="986"/>
      <c r="T4" s="986"/>
      <c r="U4" s="986"/>
      <c r="V4" s="986"/>
      <c r="W4" s="986"/>
      <c r="X4" s="986"/>
      <c r="Y4" s="986"/>
      <c r="Z4" s="986"/>
      <c r="AA4" s="995"/>
      <c r="AB4" s="4"/>
      <c r="AC4" s="4"/>
      <c r="AE4" s="5"/>
      <c r="AG4" s="4"/>
      <c r="AH4" s="85" t="s">
        <v>45</v>
      </c>
      <c r="AI4" s="86">
        <v>12</v>
      </c>
      <c r="AJ4" s="5"/>
      <c r="AK4" s="5"/>
      <c r="AL4" s="4"/>
    </row>
    <row r="5" spans="1:39" ht="23.25" customHeight="1" thickBot="1" x14ac:dyDescent="0.3">
      <c r="G5" s="57"/>
      <c r="H5" s="996"/>
      <c r="I5" s="997"/>
      <c r="J5" s="997"/>
      <c r="K5" s="997"/>
      <c r="L5" s="997"/>
      <c r="M5" s="997"/>
      <c r="N5" s="997"/>
      <c r="O5" s="997"/>
      <c r="P5" s="997"/>
      <c r="Q5" s="997"/>
      <c r="R5" s="997"/>
      <c r="S5" s="997"/>
      <c r="T5" s="997"/>
      <c r="U5" s="997"/>
      <c r="V5" s="997"/>
      <c r="W5" s="997"/>
      <c r="X5" s="997"/>
      <c r="Y5" s="997"/>
      <c r="Z5" s="997"/>
      <c r="AA5" s="998"/>
      <c r="AB5" s="4"/>
      <c r="AC5" s="4"/>
      <c r="AE5" s="5"/>
      <c r="AG5" s="4"/>
      <c r="AH5" s="85" t="s">
        <v>46</v>
      </c>
      <c r="AI5" s="86">
        <v>11</v>
      </c>
      <c r="AJ5" s="5"/>
      <c r="AL5" s="4"/>
    </row>
    <row r="6" spans="1:39" ht="51.75" customHeight="1" thickBot="1" x14ac:dyDescent="0.3">
      <c r="G6" s="57"/>
      <c r="H6" s="987" t="s">
        <v>4</v>
      </c>
      <c r="I6" s="988"/>
      <c r="J6" s="988"/>
      <c r="K6" s="988"/>
      <c r="L6" s="988"/>
      <c r="M6" s="988"/>
      <c r="N6" s="988"/>
      <c r="O6" s="988"/>
      <c r="P6" s="988"/>
      <c r="Q6" s="988"/>
      <c r="R6" s="988"/>
      <c r="S6" s="988"/>
      <c r="T6" s="988"/>
      <c r="U6" s="989"/>
      <c r="V6" s="7" t="s">
        <v>5</v>
      </c>
      <c r="W6" s="843" t="s">
        <v>6</v>
      </c>
      <c r="X6" s="845">
        <v>2024</v>
      </c>
      <c r="Y6" s="846"/>
      <c r="Z6" s="847" t="s">
        <v>7</v>
      </c>
      <c r="AA6" s="848"/>
      <c r="AB6" s="87" t="s">
        <v>47</v>
      </c>
      <c r="AC6" s="87" t="s">
        <v>48</v>
      </c>
      <c r="AD6" s="87" t="s">
        <v>49</v>
      </c>
      <c r="AE6" s="87" t="s">
        <v>50</v>
      </c>
      <c r="AF6" s="87" t="s">
        <v>51</v>
      </c>
      <c r="AG6" s="87" t="s">
        <v>52</v>
      </c>
      <c r="AH6" s="87" t="s">
        <v>45</v>
      </c>
      <c r="AI6" s="87" t="s">
        <v>53</v>
      </c>
      <c r="AJ6" s="87" t="s">
        <v>54</v>
      </c>
      <c r="AK6" s="87" t="s">
        <v>55</v>
      </c>
      <c r="AL6" s="87" t="s">
        <v>56</v>
      </c>
    </row>
    <row r="7" spans="1:39" ht="95.25" customHeight="1" thickBot="1" x14ac:dyDescent="0.3">
      <c r="G7" s="594" t="s">
        <v>430</v>
      </c>
      <c r="H7" s="983" t="s">
        <v>105</v>
      </c>
      <c r="I7" s="984"/>
      <c r="J7" s="984"/>
      <c r="K7" s="984"/>
      <c r="L7" s="984"/>
      <c r="M7" s="984"/>
      <c r="N7" s="984"/>
      <c r="O7" s="984"/>
      <c r="P7" s="984"/>
      <c r="Q7" s="984"/>
      <c r="R7" s="984"/>
      <c r="S7" s="984"/>
      <c r="T7" s="984"/>
      <c r="U7" s="985"/>
      <c r="V7" s="10" t="s">
        <v>106</v>
      </c>
      <c r="W7" s="844"/>
      <c r="X7" s="11" t="s">
        <v>11</v>
      </c>
      <c r="Y7" s="481" t="s">
        <v>43</v>
      </c>
      <c r="Z7" s="13" t="s">
        <v>13</v>
      </c>
      <c r="AA7" s="13" t="s">
        <v>535</v>
      </c>
      <c r="AB7" s="88" t="s">
        <v>57</v>
      </c>
      <c r="AC7" s="88" t="s">
        <v>58</v>
      </c>
      <c r="AD7" s="88" t="s">
        <v>59</v>
      </c>
      <c r="AE7" s="89" t="s">
        <v>60</v>
      </c>
      <c r="AF7" s="89" t="s">
        <v>61</v>
      </c>
      <c r="AG7" s="89" t="s">
        <v>62</v>
      </c>
      <c r="AH7" s="89" t="s">
        <v>63</v>
      </c>
      <c r="AI7" s="89" t="s">
        <v>64</v>
      </c>
      <c r="AJ7" s="89" t="s">
        <v>65</v>
      </c>
      <c r="AK7" s="90" t="s">
        <v>66</v>
      </c>
      <c r="AL7" s="90" t="s">
        <v>67</v>
      </c>
    </row>
    <row r="8" spans="1:39" ht="18" thickBot="1" x14ac:dyDescent="0.3">
      <c r="G8" s="431"/>
      <c r="H8" s="874"/>
      <c r="I8" s="442" t="s">
        <v>188</v>
      </c>
      <c r="J8" s="442" t="s">
        <v>189</v>
      </c>
      <c r="K8" s="442" t="s">
        <v>190</v>
      </c>
      <c r="L8" s="442" t="s">
        <v>191</v>
      </c>
      <c r="M8" s="442" t="s">
        <v>192</v>
      </c>
      <c r="N8" s="442" t="s">
        <v>193</v>
      </c>
      <c r="O8" s="442" t="s">
        <v>194</v>
      </c>
      <c r="P8" s="442" t="s">
        <v>195</v>
      </c>
      <c r="Q8" s="442" t="s">
        <v>422</v>
      </c>
      <c r="R8" s="442" t="s">
        <v>197</v>
      </c>
      <c r="S8" s="442" t="s">
        <v>198</v>
      </c>
      <c r="T8" s="442" t="s">
        <v>199</v>
      </c>
      <c r="U8" s="491" t="s">
        <v>200</v>
      </c>
      <c r="V8" s="432"/>
      <c r="W8" s="433"/>
      <c r="X8" s="642">
        <v>0.46839999999999998</v>
      </c>
      <c r="Y8" s="639">
        <v>0.8</v>
      </c>
      <c r="Z8" s="434"/>
      <c r="AA8" s="833">
        <v>5.21E-2</v>
      </c>
      <c r="AB8" s="91" t="s">
        <v>68</v>
      </c>
      <c r="AC8" s="91" t="s">
        <v>69</v>
      </c>
      <c r="AD8" s="91" t="s">
        <v>70</v>
      </c>
      <c r="AE8" s="91" t="s">
        <v>71</v>
      </c>
      <c r="AF8" s="91" t="s">
        <v>72</v>
      </c>
      <c r="AG8" s="91" t="s">
        <v>73</v>
      </c>
      <c r="AH8" s="91" t="s">
        <v>74</v>
      </c>
      <c r="AI8" s="91" t="s">
        <v>75</v>
      </c>
      <c r="AJ8" s="91" t="s">
        <v>76</v>
      </c>
      <c r="AK8" s="91" t="s">
        <v>77</v>
      </c>
      <c r="AL8" s="91" t="s">
        <v>78</v>
      </c>
    </row>
    <row r="9" spans="1:39" ht="15" customHeight="1" thickBot="1" x14ac:dyDescent="0.35">
      <c r="A9"/>
      <c r="B9"/>
      <c r="C9" s="62"/>
      <c r="D9" s="63"/>
      <c r="E9" s="64"/>
      <c r="F9" s="103"/>
      <c r="G9" s="18" t="s">
        <v>431</v>
      </c>
      <c r="H9" s="66" t="e">
        <v>#REF!</v>
      </c>
      <c r="I9" s="66">
        <v>173</v>
      </c>
      <c r="J9" s="66">
        <v>173</v>
      </c>
      <c r="K9" s="66">
        <v>168</v>
      </c>
      <c r="L9" s="66">
        <v>178</v>
      </c>
      <c r="M9" s="66">
        <v>138</v>
      </c>
      <c r="N9" s="66">
        <v>190</v>
      </c>
      <c r="O9" s="66">
        <v>181</v>
      </c>
      <c r="P9" s="66">
        <v>209</v>
      </c>
      <c r="Q9" s="66">
        <v>278</v>
      </c>
      <c r="R9" s="66">
        <v>272</v>
      </c>
      <c r="S9" s="66">
        <v>278</v>
      </c>
      <c r="T9" s="66">
        <v>0</v>
      </c>
      <c r="U9" s="492">
        <v>2238</v>
      </c>
      <c r="V9" s="489">
        <v>5153.1270000000004</v>
      </c>
      <c r="W9" s="494">
        <v>0.43429940694261948</v>
      </c>
      <c r="X9" s="643">
        <v>0.46839999999999998</v>
      </c>
      <c r="Y9" s="643">
        <v>0.37472</v>
      </c>
      <c r="Z9" s="740">
        <v>1</v>
      </c>
      <c r="AA9" s="69">
        <v>5.21E-2</v>
      </c>
      <c r="AB9" s="724">
        <v>0.46839999999999998</v>
      </c>
      <c r="AC9" s="142">
        <v>0.43429940694261948</v>
      </c>
      <c r="AD9" s="143">
        <v>0.92719770910038324</v>
      </c>
      <c r="AE9" s="94">
        <v>5153.1270000000004</v>
      </c>
      <c r="AF9" s="95">
        <v>2413.7246868000002</v>
      </c>
      <c r="AG9" s="94">
        <v>2238</v>
      </c>
      <c r="AH9" s="95">
        <v>201.14372390000003</v>
      </c>
      <c r="AI9" s="95">
        <v>2212.5809629000005</v>
      </c>
      <c r="AJ9" s="95">
        <v>2238</v>
      </c>
      <c r="AK9" s="96">
        <v>1.0114884099276906</v>
      </c>
      <c r="AL9" s="423">
        <v>25.419037099999514</v>
      </c>
    </row>
    <row r="10" spans="1:39" ht="15" customHeight="1" thickBot="1" x14ac:dyDescent="0.35">
      <c r="A10"/>
      <c r="B10"/>
      <c r="C10" s="62"/>
      <c r="D10" s="63"/>
      <c r="E10" s="64"/>
      <c r="F10" s="103"/>
      <c r="G10" s="18" t="s">
        <v>432</v>
      </c>
      <c r="H10" s="71" t="e">
        <v>#REF!</v>
      </c>
      <c r="I10" s="71">
        <v>132</v>
      </c>
      <c r="J10" s="71">
        <v>79</v>
      </c>
      <c r="K10" s="71">
        <v>124</v>
      </c>
      <c r="L10" s="71">
        <v>129</v>
      </c>
      <c r="M10" s="71">
        <v>131</v>
      </c>
      <c r="N10" s="71">
        <v>69</v>
      </c>
      <c r="O10" s="71">
        <v>157</v>
      </c>
      <c r="P10" s="71">
        <v>147</v>
      </c>
      <c r="Q10" s="71">
        <v>131</v>
      </c>
      <c r="R10" s="71">
        <v>193</v>
      </c>
      <c r="S10" s="71">
        <v>217</v>
      </c>
      <c r="T10" s="71">
        <v>0</v>
      </c>
      <c r="U10" s="493">
        <v>1509</v>
      </c>
      <c r="V10" s="490">
        <v>4340</v>
      </c>
      <c r="W10" s="495">
        <v>0.3476958525345622</v>
      </c>
      <c r="X10" s="644">
        <v>0.46839999999999998</v>
      </c>
      <c r="Y10" s="644">
        <v>0.37472</v>
      </c>
      <c r="Z10" s="741">
        <v>0.92788175847182486</v>
      </c>
      <c r="AA10" s="69">
        <v>4.8342639616382077E-2</v>
      </c>
      <c r="AB10" s="724">
        <v>0.46839999999999998</v>
      </c>
      <c r="AC10" s="142">
        <v>0.3476958525345622</v>
      </c>
      <c r="AD10" s="143">
        <v>0.74230540677745993</v>
      </c>
      <c r="AE10" s="94">
        <v>4340</v>
      </c>
      <c r="AF10" s="95">
        <v>2032.856</v>
      </c>
      <c r="AG10" s="94">
        <v>1509</v>
      </c>
      <c r="AH10" s="95">
        <v>169.40466666666666</v>
      </c>
      <c r="AI10" s="95">
        <v>1863.4513333333332</v>
      </c>
      <c r="AJ10" s="95">
        <v>1509</v>
      </c>
      <c r="AK10" s="96">
        <v>0.80978771648450176</v>
      </c>
      <c r="AL10" s="423">
        <v>-354.4513333333332</v>
      </c>
    </row>
    <row r="11" spans="1:39" ht="15" customHeight="1" thickBot="1" x14ac:dyDescent="0.35">
      <c r="A11"/>
      <c r="B11"/>
      <c r="C11" s="62"/>
      <c r="D11" s="63"/>
      <c r="E11" s="64"/>
      <c r="F11" s="103"/>
      <c r="G11" s="18" t="s">
        <v>433</v>
      </c>
      <c r="H11" s="71" t="e">
        <v>#REF!</v>
      </c>
      <c r="I11" s="71">
        <v>115</v>
      </c>
      <c r="J11" s="71">
        <v>75</v>
      </c>
      <c r="K11" s="71">
        <v>114</v>
      </c>
      <c r="L11" s="71">
        <v>95</v>
      </c>
      <c r="M11" s="71">
        <v>144</v>
      </c>
      <c r="N11" s="71">
        <v>156</v>
      </c>
      <c r="O11" s="71">
        <v>141</v>
      </c>
      <c r="P11" s="71">
        <v>145</v>
      </c>
      <c r="Q11" s="71">
        <v>148</v>
      </c>
      <c r="R11" s="71">
        <v>187</v>
      </c>
      <c r="S11" s="71">
        <v>277</v>
      </c>
      <c r="T11" s="71">
        <v>0</v>
      </c>
      <c r="U11" s="493">
        <v>1597</v>
      </c>
      <c r="V11" s="490">
        <v>4397</v>
      </c>
      <c r="W11" s="495">
        <v>0.3632021833068001</v>
      </c>
      <c r="X11" s="644">
        <v>0.46839999999999998</v>
      </c>
      <c r="Y11" s="644">
        <v>0.37472</v>
      </c>
      <c r="Z11" s="741">
        <v>0.96926287176238279</v>
      </c>
      <c r="AA11" s="69">
        <v>5.0498595618820141E-2</v>
      </c>
      <c r="AB11" s="724">
        <v>0.46839999999999998</v>
      </c>
      <c r="AC11" s="142">
        <v>0.3632021833068001</v>
      </c>
      <c r="AD11" s="143">
        <v>0.7754102974099063</v>
      </c>
      <c r="AE11" s="94">
        <v>4397</v>
      </c>
      <c r="AF11" s="95">
        <v>2059.5547999999999</v>
      </c>
      <c r="AG11" s="94">
        <v>1597</v>
      </c>
      <c r="AH11" s="95">
        <v>171.62956666666665</v>
      </c>
      <c r="AI11" s="95">
        <v>1887.9252333333332</v>
      </c>
      <c r="AJ11" s="95">
        <v>1597</v>
      </c>
      <c r="AK11" s="96">
        <v>0.84590214262898877</v>
      </c>
      <c r="AL11" s="423">
        <v>-290.92523333333315</v>
      </c>
    </row>
    <row r="12" spans="1:39" ht="15" customHeight="1" thickBot="1" x14ac:dyDescent="0.35">
      <c r="A12"/>
      <c r="B12"/>
      <c r="C12" s="62"/>
      <c r="D12" s="63"/>
      <c r="E12" s="64"/>
      <c r="F12" s="103"/>
      <c r="G12" s="18" t="s">
        <v>434</v>
      </c>
      <c r="H12" s="71" t="e">
        <v>#REF!</v>
      </c>
      <c r="I12" s="71">
        <v>533</v>
      </c>
      <c r="J12" s="71">
        <v>281</v>
      </c>
      <c r="K12" s="71">
        <v>269</v>
      </c>
      <c r="L12" s="71">
        <v>244</v>
      </c>
      <c r="M12" s="71">
        <v>291</v>
      </c>
      <c r="N12" s="71">
        <v>177</v>
      </c>
      <c r="O12" s="71">
        <v>260</v>
      </c>
      <c r="P12" s="71">
        <v>330</v>
      </c>
      <c r="Q12" s="71">
        <v>246</v>
      </c>
      <c r="R12" s="71">
        <v>434</v>
      </c>
      <c r="S12" s="71">
        <v>438</v>
      </c>
      <c r="T12" s="71">
        <v>0</v>
      </c>
      <c r="U12" s="493">
        <v>3503</v>
      </c>
      <c r="V12" s="490">
        <v>4281.1831999999995</v>
      </c>
      <c r="W12" s="495">
        <v>0.81823174490640826</v>
      </c>
      <c r="X12" s="644">
        <v>0.46839999999999998</v>
      </c>
      <c r="Y12" s="644">
        <v>0.37472</v>
      </c>
      <c r="Z12" s="741">
        <v>1</v>
      </c>
      <c r="AA12" s="69">
        <v>5.21E-2</v>
      </c>
      <c r="AB12" s="724">
        <v>0.46839999999999998</v>
      </c>
      <c r="AC12" s="142">
        <v>0.81823174490640826</v>
      </c>
      <c r="AD12" s="143">
        <v>1.7468653819521953</v>
      </c>
      <c r="AE12" s="94">
        <v>4281.1831999999995</v>
      </c>
      <c r="AF12" s="95">
        <v>2005.3062108799998</v>
      </c>
      <c r="AG12" s="94">
        <v>3503</v>
      </c>
      <c r="AH12" s="95">
        <v>167.10885090666665</v>
      </c>
      <c r="AI12" s="95">
        <v>1838.1973599733331</v>
      </c>
      <c r="AJ12" s="95">
        <v>3503</v>
      </c>
      <c r="AK12" s="96">
        <v>1.9056713257660312</v>
      </c>
      <c r="AL12" s="423">
        <v>1664.8026400266669</v>
      </c>
    </row>
    <row r="13" spans="1:39" ht="15" customHeight="1" thickBot="1" x14ac:dyDescent="0.35">
      <c r="A13"/>
      <c r="B13"/>
      <c r="C13" s="62"/>
      <c r="D13" s="63"/>
      <c r="E13" s="64"/>
      <c r="F13" s="103"/>
      <c r="G13" s="18" t="s">
        <v>435</v>
      </c>
      <c r="H13" s="71" t="e">
        <v>#REF!</v>
      </c>
      <c r="I13" s="71">
        <v>97</v>
      </c>
      <c r="J13" s="71">
        <v>105</v>
      </c>
      <c r="K13" s="71">
        <v>59</v>
      </c>
      <c r="L13" s="71">
        <v>95</v>
      </c>
      <c r="M13" s="71">
        <v>129</v>
      </c>
      <c r="N13" s="71">
        <v>109</v>
      </c>
      <c r="O13" s="71">
        <v>117</v>
      </c>
      <c r="P13" s="71">
        <v>109</v>
      </c>
      <c r="Q13" s="71">
        <v>127</v>
      </c>
      <c r="R13" s="71">
        <v>136</v>
      </c>
      <c r="S13" s="71">
        <v>149</v>
      </c>
      <c r="T13" s="71">
        <v>0</v>
      </c>
      <c r="U13" s="493">
        <v>1232</v>
      </c>
      <c r="V13" s="490">
        <v>4335</v>
      </c>
      <c r="W13" s="495">
        <v>0.28419838523644753</v>
      </c>
      <c r="X13" s="644">
        <v>0.46839999999999998</v>
      </c>
      <c r="Y13" s="644">
        <v>0.37472</v>
      </c>
      <c r="Z13" s="741">
        <v>0.7584286540255325</v>
      </c>
      <c r="AA13" s="69">
        <v>3.9514132874730247E-2</v>
      </c>
      <c r="AB13" s="724">
        <v>0.46839999999999998</v>
      </c>
      <c r="AC13" s="142">
        <v>0.28419838523644753</v>
      </c>
      <c r="AD13" s="143">
        <v>0.606742923220426</v>
      </c>
      <c r="AE13" s="94">
        <v>4335</v>
      </c>
      <c r="AF13" s="95">
        <v>2030.5139999999999</v>
      </c>
      <c r="AG13" s="94">
        <v>1232</v>
      </c>
      <c r="AH13" s="95">
        <v>169.20949999999999</v>
      </c>
      <c r="AI13" s="95">
        <v>1861.3045</v>
      </c>
      <c r="AJ13" s="95">
        <v>1232</v>
      </c>
      <c r="AK13" s="96">
        <v>0.66190137078591926</v>
      </c>
      <c r="AL13" s="423">
        <v>-629.30449999999996</v>
      </c>
    </row>
    <row r="14" spans="1:39" ht="15" customHeight="1" thickBot="1" x14ac:dyDescent="0.35">
      <c r="A14"/>
      <c r="B14"/>
      <c r="C14" s="62"/>
      <c r="D14" s="63"/>
      <c r="E14" s="64"/>
      <c r="F14" s="103"/>
      <c r="G14" s="18" t="s">
        <v>436</v>
      </c>
      <c r="H14" s="71" t="e">
        <v>#REF!</v>
      </c>
      <c r="I14" s="71">
        <v>10</v>
      </c>
      <c r="J14" s="71">
        <v>10</v>
      </c>
      <c r="K14" s="71">
        <v>8</v>
      </c>
      <c r="L14" s="71">
        <v>6</v>
      </c>
      <c r="M14" s="71">
        <v>3</v>
      </c>
      <c r="N14" s="71">
        <v>2</v>
      </c>
      <c r="O14" s="71">
        <v>0</v>
      </c>
      <c r="P14" s="71">
        <v>3</v>
      </c>
      <c r="Q14" s="71">
        <v>0</v>
      </c>
      <c r="R14" s="71">
        <v>266</v>
      </c>
      <c r="S14" s="71">
        <v>6</v>
      </c>
      <c r="T14" s="71">
        <v>0</v>
      </c>
      <c r="U14" s="493">
        <v>314</v>
      </c>
      <c r="V14" s="490">
        <v>67.87299999999999</v>
      </c>
      <c r="W14" s="495">
        <v>4.6262873307500776</v>
      </c>
      <c r="X14" s="644">
        <v>0.46839999999999998</v>
      </c>
      <c r="Y14" s="644">
        <v>0.37472</v>
      </c>
      <c r="Z14" s="741">
        <v>1</v>
      </c>
      <c r="AA14" s="69">
        <v>5.21E-2</v>
      </c>
      <c r="AB14" s="724">
        <v>0.46839999999999998</v>
      </c>
      <c r="AC14" s="142">
        <v>4.6262873307500776</v>
      </c>
      <c r="AD14" s="143">
        <v>9.8767876403716439</v>
      </c>
      <c r="AE14" s="94">
        <v>67.87299999999999</v>
      </c>
      <c r="AF14" s="95">
        <v>31.791713199999993</v>
      </c>
      <c r="AG14" s="94">
        <v>314</v>
      </c>
      <c r="AH14" s="95">
        <v>2.6493094333333329</v>
      </c>
      <c r="AI14" s="95">
        <v>29.142403766666661</v>
      </c>
      <c r="AJ14" s="95">
        <v>314</v>
      </c>
      <c r="AK14" s="96">
        <v>10.774677425859975</v>
      </c>
      <c r="AL14" s="423">
        <v>284.85759623333331</v>
      </c>
    </row>
    <row r="15" spans="1:39" ht="15" customHeight="1" thickBot="1" x14ac:dyDescent="0.35">
      <c r="A15"/>
      <c r="B15"/>
      <c r="C15" s="62"/>
      <c r="D15" s="63"/>
      <c r="E15" s="64"/>
      <c r="F15" s="103"/>
      <c r="G15" s="27" t="s">
        <v>437</v>
      </c>
      <c r="H15" s="111" t="e">
        <v>#REF!</v>
      </c>
      <c r="I15" s="111">
        <v>42</v>
      </c>
      <c r="J15" s="111">
        <v>97</v>
      </c>
      <c r="K15" s="111">
        <v>32</v>
      </c>
      <c r="L15" s="111">
        <v>25</v>
      </c>
      <c r="M15" s="111">
        <v>45</v>
      </c>
      <c r="N15" s="111">
        <v>27</v>
      </c>
      <c r="O15" s="111">
        <v>41</v>
      </c>
      <c r="P15" s="111">
        <v>42</v>
      </c>
      <c r="Q15" s="111">
        <v>23</v>
      </c>
      <c r="R15" s="111">
        <v>44</v>
      </c>
      <c r="S15" s="111">
        <v>84</v>
      </c>
      <c r="T15" s="111">
        <v>0</v>
      </c>
      <c r="U15" s="493">
        <v>502</v>
      </c>
      <c r="V15" s="645">
        <v>1129.8168000000001</v>
      </c>
      <c r="W15" s="495">
        <v>0.44431982247033325</v>
      </c>
      <c r="X15" s="646">
        <v>0.46839999999999998</v>
      </c>
      <c r="Y15" s="646">
        <v>0.37472</v>
      </c>
      <c r="Z15" s="742">
        <v>1</v>
      </c>
      <c r="AA15" s="69">
        <v>5.21E-2</v>
      </c>
      <c r="AB15" s="744">
        <v>0.46839999999999998</v>
      </c>
      <c r="AC15" s="530">
        <v>0.44431982247033325</v>
      </c>
      <c r="AD15" s="531">
        <v>0.94859056889481908</v>
      </c>
      <c r="AE15" s="94">
        <v>1129.8168000000001</v>
      </c>
      <c r="AF15" s="95">
        <v>529.20618911999998</v>
      </c>
      <c r="AG15" s="94">
        <v>502</v>
      </c>
      <c r="AH15" s="95">
        <v>44.10051576</v>
      </c>
      <c r="AI15" s="95">
        <v>485.10567336000003</v>
      </c>
      <c r="AJ15" s="95">
        <v>502</v>
      </c>
      <c r="AK15" s="532">
        <v>1.0348260751579843</v>
      </c>
      <c r="AL15" s="570">
        <v>16.894326639999974</v>
      </c>
    </row>
    <row r="16" spans="1:39" ht="15" customHeight="1" thickBot="1" x14ac:dyDescent="0.35">
      <c r="A16"/>
      <c r="B16"/>
      <c r="C16" s="62"/>
      <c r="D16" s="63"/>
      <c r="E16" s="64"/>
      <c r="F16" s="103"/>
      <c r="G16" s="529" t="s">
        <v>15</v>
      </c>
      <c r="H16" s="82" t="e">
        <v>#REF!</v>
      </c>
      <c r="I16" s="82">
        <v>1102</v>
      </c>
      <c r="J16" s="82">
        <v>820</v>
      </c>
      <c r="K16" s="82">
        <v>774</v>
      </c>
      <c r="L16" s="82">
        <v>772</v>
      </c>
      <c r="M16" s="82">
        <v>881</v>
      </c>
      <c r="N16" s="82">
        <v>730</v>
      </c>
      <c r="O16" s="82">
        <v>897</v>
      </c>
      <c r="P16" s="82">
        <v>985</v>
      </c>
      <c r="Q16" s="82">
        <v>953</v>
      </c>
      <c r="R16" s="82">
        <v>1532</v>
      </c>
      <c r="S16" s="82">
        <v>1449</v>
      </c>
      <c r="T16" s="82">
        <v>0</v>
      </c>
      <c r="U16" s="548">
        <v>10895</v>
      </c>
      <c r="V16" s="647">
        <v>23704</v>
      </c>
      <c r="W16" s="31">
        <v>0.45962706716166046</v>
      </c>
      <c r="X16" s="648">
        <v>0.46839999999999998</v>
      </c>
      <c r="Y16" s="648">
        <v>0.37472</v>
      </c>
      <c r="Z16" s="743">
        <v>1</v>
      </c>
      <c r="AA16" s="69">
        <v>5.21E-2</v>
      </c>
      <c r="AB16" s="745">
        <v>0.46839999999999998</v>
      </c>
      <c r="AC16" s="533">
        <v>0.45962706716166046</v>
      </c>
      <c r="AD16" s="534">
        <v>0.98127042519568852</v>
      </c>
      <c r="AE16" s="535">
        <v>23704</v>
      </c>
      <c r="AF16" s="536">
        <v>11102.953599999999</v>
      </c>
      <c r="AG16" s="535">
        <v>10895</v>
      </c>
      <c r="AH16" s="536">
        <v>925.2461333333332</v>
      </c>
      <c r="AI16" s="536">
        <v>10177.707466666665</v>
      </c>
      <c r="AJ16" s="536">
        <v>10895</v>
      </c>
      <c r="AK16" s="537">
        <v>1.0704768274862058</v>
      </c>
      <c r="AL16" s="576">
        <v>717.29253333333509</v>
      </c>
    </row>
    <row r="17" spans="3:29" x14ac:dyDescent="0.25">
      <c r="C17" s="62"/>
      <c r="D17" s="63"/>
      <c r="X17" s="56"/>
      <c r="Y17" s="150"/>
      <c r="AB17" s="119"/>
      <c r="AC17" s="119"/>
    </row>
  </sheetData>
  <autoFilter ref="G4:G16" xr:uid="{00000000-0001-0000-0B00-000000000000}"/>
  <mergeCells count="3">
    <mergeCell ref="H4:AA5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0CE83-9E72-4F2B-A28E-D25DB2309AE0}">
  <sheetPr codeName="Hoja15">
    <tabColor rgb="FFFF0000"/>
  </sheetPr>
  <dimension ref="A1:BW18"/>
  <sheetViews>
    <sheetView zoomScale="60" zoomScaleNormal="60" workbookViewId="0">
      <selection activeCell="V26" sqref="V26:V27"/>
    </sheetView>
  </sheetViews>
  <sheetFormatPr baseColWidth="10" defaultRowHeight="15" x14ac:dyDescent="0.25"/>
  <cols>
    <col min="1" max="4" width="1.140625" style="4" customWidth="1"/>
    <col min="5" max="5" width="1.140625" style="5" customWidth="1"/>
    <col min="6" max="6" width="1.140625" style="100" customWidth="1"/>
    <col min="7" max="7" width="35" style="157" customWidth="1"/>
    <col min="8" max="8" width="23" style="157" customWidth="1"/>
    <col min="9" max="10" width="7" style="157" hidden="1" customWidth="1"/>
    <col min="11" max="11" width="8" style="157" bestFit="1" customWidth="1"/>
    <col min="12" max="12" width="6.5703125" style="157" bestFit="1" customWidth="1"/>
    <col min="13" max="13" width="7.28515625" style="157" bestFit="1" customWidth="1"/>
    <col min="14" max="14" width="8" style="157" bestFit="1" customWidth="1"/>
    <col min="15" max="15" width="5.85546875" style="157" bestFit="1" customWidth="1"/>
    <col min="16" max="16" width="7.28515625" style="157" bestFit="1" customWidth="1"/>
    <col min="17" max="17" width="8.28515625" style="157" bestFit="1" customWidth="1"/>
    <col min="18" max="18" width="6.85546875" style="157" bestFit="1" customWidth="1"/>
    <col min="19" max="19" width="7" style="157" bestFit="1" customWidth="1"/>
    <col min="20" max="20" width="6.28515625" style="157" bestFit="1" customWidth="1"/>
    <col min="21" max="21" width="8.7109375" style="157" bestFit="1" customWidth="1"/>
    <col min="22" max="22" width="29" style="157" customWidth="1"/>
    <col min="23" max="23" width="14.85546875" style="158" customWidth="1"/>
    <col min="24" max="24" width="12.5703125" style="157" customWidth="1"/>
    <col min="25" max="25" width="14.140625" style="159" customWidth="1"/>
    <col min="26" max="26" width="16.42578125" style="157" customWidth="1"/>
    <col min="27" max="27" width="18.7109375" style="159" customWidth="1"/>
    <col min="28" max="28" width="17.5703125" style="56" bestFit="1" customWidth="1"/>
    <col min="29" max="29" width="13.85546875" style="56" customWidth="1"/>
    <col min="30" max="30" width="18.28515625" style="56" bestFit="1" customWidth="1"/>
    <col min="31" max="34" width="10.7109375" style="56" customWidth="1"/>
    <col min="35" max="35" width="10.7109375" style="17" customWidth="1"/>
    <col min="36" max="36" width="10.7109375" style="56" customWidth="1"/>
    <col min="37" max="37" width="11.5703125" style="56" bestFit="1" customWidth="1"/>
    <col min="38" max="38" width="10.7109375" style="17" customWidth="1"/>
    <col min="39" max="39" width="3.42578125" style="4" customWidth="1"/>
    <col min="40" max="40" width="15.140625" style="56" bestFit="1" customWidth="1"/>
    <col min="41" max="41" width="19.42578125" style="160" bestFit="1" customWidth="1"/>
    <col min="42" max="43" width="19.42578125" style="160" customWidth="1"/>
    <col min="44" max="44" width="18.140625" style="160" customWidth="1"/>
    <col min="45" max="45" width="14.7109375" style="160" customWidth="1"/>
    <col min="46" max="46" width="2.5703125" bestFit="1" customWidth="1"/>
    <col min="47" max="47" width="0" style="160" hidden="1" customWidth="1"/>
    <col min="48" max="48" width="7.7109375" style="160" hidden="1" customWidth="1"/>
    <col min="49" max="49" width="10.5703125" hidden="1" customWidth="1"/>
    <col min="50" max="50" width="13.42578125" hidden="1" customWidth="1"/>
    <col min="51" max="52" width="13" style="161" hidden="1" customWidth="1"/>
    <col min="53" max="53" width="14.28515625" style="102" hidden="1" customWidth="1"/>
    <col min="54" max="54" width="0" style="160" hidden="1" customWidth="1"/>
    <col min="55" max="56" width="0" style="158" hidden="1" customWidth="1"/>
    <col min="57" max="57" width="0" style="157" hidden="1" customWidth="1"/>
    <col min="58" max="58" width="0" style="158" hidden="1" customWidth="1"/>
    <col min="59" max="64" width="0" style="157" hidden="1" customWidth="1"/>
    <col min="65" max="70" width="15.42578125" style="157" hidden="1" customWidth="1"/>
    <col min="71" max="16384" width="11.42578125" style="157"/>
  </cols>
  <sheetData>
    <row r="1" spans="1:75" s="156" customFormat="1" ht="21" customHeight="1" x14ac:dyDescent="0.45">
      <c r="A1" s="2"/>
      <c r="B1" s="2"/>
      <c r="C1" s="2"/>
      <c r="D1" s="2"/>
      <c r="E1" s="3"/>
      <c r="F1" s="98"/>
      <c r="G1" s="879" t="s">
        <v>0</v>
      </c>
      <c r="H1" s="879"/>
      <c r="I1" s="879"/>
      <c r="J1" s="879"/>
      <c r="K1" s="879"/>
      <c r="L1" s="879"/>
      <c r="M1" s="879"/>
      <c r="N1" s="879"/>
      <c r="O1" s="879"/>
      <c r="P1" s="879"/>
      <c r="Q1" s="879"/>
      <c r="R1" s="879"/>
      <c r="S1" s="879"/>
      <c r="T1" s="879"/>
      <c r="U1" s="879"/>
      <c r="V1" s="879"/>
      <c r="W1" s="879"/>
      <c r="X1" s="879"/>
      <c r="Y1" s="879"/>
      <c r="Z1" s="879"/>
      <c r="AA1" s="879"/>
      <c r="AB1" s="55"/>
      <c r="AC1" s="55"/>
      <c r="AD1" s="55"/>
      <c r="AE1" s="55"/>
      <c r="AF1" s="55"/>
      <c r="AG1" s="55"/>
      <c r="AH1" s="55"/>
      <c r="AI1" s="132"/>
      <c r="AJ1" s="55"/>
      <c r="AK1" s="55"/>
      <c r="AL1" s="132"/>
      <c r="AM1" s="2"/>
      <c r="AN1" s="55"/>
      <c r="AO1" s="151"/>
      <c r="AP1" s="151"/>
      <c r="AQ1" s="151"/>
      <c r="AR1" s="151"/>
      <c r="AS1" s="151"/>
      <c r="AT1" s="152"/>
      <c r="AU1" s="151"/>
      <c r="AV1" s="151"/>
      <c r="AW1" s="152"/>
      <c r="AX1" s="152"/>
      <c r="AY1" s="153"/>
      <c r="AZ1" s="153"/>
      <c r="BA1" s="154"/>
      <c r="BB1" s="151"/>
      <c r="BC1" s="155"/>
      <c r="BD1" s="155"/>
      <c r="BF1" s="155"/>
    </row>
    <row r="2" spans="1:75" s="156" customFormat="1" ht="28.5" customHeight="1" x14ac:dyDescent="0.45">
      <c r="A2" s="2"/>
      <c r="B2" s="2"/>
      <c r="C2" s="2"/>
      <c r="D2" s="2"/>
      <c r="E2" s="3"/>
      <c r="F2" s="98"/>
      <c r="G2" s="880" t="s">
        <v>2</v>
      </c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9" t="s">
        <v>542</v>
      </c>
      <c r="Y2" s="839"/>
      <c r="Z2" s="839"/>
      <c r="AA2" s="839"/>
      <c r="AB2" s="55"/>
      <c r="AC2" s="55"/>
      <c r="AD2" s="55"/>
      <c r="AE2" s="55"/>
      <c r="AF2" s="55"/>
      <c r="AG2" s="55"/>
      <c r="AH2" s="55"/>
      <c r="AI2" s="132"/>
      <c r="AJ2" s="55"/>
      <c r="AK2" s="55"/>
      <c r="AL2" s="132"/>
      <c r="AM2" s="2"/>
      <c r="AN2" s="55"/>
      <c r="AO2" s="151"/>
      <c r="AP2" s="151"/>
      <c r="AQ2" s="151"/>
      <c r="AR2" s="151"/>
      <c r="AS2" s="151"/>
      <c r="AT2" s="152"/>
      <c r="AU2" s="151"/>
      <c r="AV2" s="151"/>
      <c r="AW2" s="152"/>
      <c r="AX2" s="152"/>
      <c r="AY2" s="153"/>
      <c r="AZ2" s="153"/>
      <c r="BA2" s="154"/>
      <c r="BB2" s="151"/>
      <c r="BC2" s="155"/>
      <c r="BD2" s="155"/>
      <c r="BF2" s="155"/>
    </row>
    <row r="3" spans="1:75" ht="3" customHeight="1" thickBot="1" x14ac:dyDescent="0.3"/>
    <row r="4" spans="1:75" ht="15" customHeight="1" x14ac:dyDescent="0.25">
      <c r="G4" s="162"/>
      <c r="H4" s="1001" t="s">
        <v>472</v>
      </c>
      <c r="I4" s="1002"/>
      <c r="J4" s="1002"/>
      <c r="K4" s="1002"/>
      <c r="L4" s="1002"/>
      <c r="M4" s="1002"/>
      <c r="N4" s="1002"/>
      <c r="O4" s="1002"/>
      <c r="P4" s="1002"/>
      <c r="Q4" s="1002"/>
      <c r="R4" s="1002"/>
      <c r="S4" s="1002"/>
      <c r="T4" s="1002"/>
      <c r="U4" s="1002"/>
      <c r="V4" s="1002"/>
      <c r="W4" s="1002"/>
      <c r="X4" s="1002"/>
      <c r="Y4" s="1002"/>
      <c r="Z4" s="1002"/>
      <c r="AA4" s="1003"/>
      <c r="AB4" s="4"/>
      <c r="AC4" s="4"/>
      <c r="AD4" s="4"/>
      <c r="AE4" s="5"/>
      <c r="AF4" s="4"/>
      <c r="AG4" s="4"/>
      <c r="AH4" s="85" t="s">
        <v>45</v>
      </c>
      <c r="AI4" s="86">
        <v>12</v>
      </c>
      <c r="AJ4" s="5"/>
      <c r="AK4" s="5"/>
      <c r="AL4" s="4"/>
    </row>
    <row r="5" spans="1:75" ht="37.5" customHeight="1" thickBot="1" x14ac:dyDescent="0.35">
      <c r="G5" s="162"/>
      <c r="H5" s="1004"/>
      <c r="I5" s="1005"/>
      <c r="J5" s="1005"/>
      <c r="K5" s="1005"/>
      <c r="L5" s="1005"/>
      <c r="M5" s="1005"/>
      <c r="N5" s="1005"/>
      <c r="O5" s="1005"/>
      <c r="P5" s="1005"/>
      <c r="Q5" s="1005"/>
      <c r="R5" s="1005"/>
      <c r="S5" s="1005"/>
      <c r="T5" s="1005"/>
      <c r="U5" s="1005"/>
      <c r="V5" s="1005"/>
      <c r="W5" s="1005"/>
      <c r="X5" s="1005"/>
      <c r="Y5" s="1005"/>
      <c r="Z5" s="1005"/>
      <c r="AA5" s="1006"/>
      <c r="AB5" s="4"/>
      <c r="AC5" s="4"/>
      <c r="AD5" s="4"/>
      <c r="AE5" s="5"/>
      <c r="AF5" s="4"/>
      <c r="AG5" s="4"/>
      <c r="AH5" s="85" t="s">
        <v>46</v>
      </c>
      <c r="AI5" s="86">
        <v>11</v>
      </c>
      <c r="AJ5" s="5"/>
      <c r="AK5" s="4"/>
      <c r="AL5" s="4"/>
      <c r="AR5" s="160" t="s">
        <v>107</v>
      </c>
      <c r="AS5" s="160" t="s">
        <v>108</v>
      </c>
      <c r="AT5" s="163"/>
      <c r="AW5" s="163"/>
      <c r="AX5" s="163"/>
      <c r="AY5" s="164"/>
      <c r="AZ5" s="164"/>
      <c r="BA5" s="165"/>
    </row>
    <row r="6" spans="1:75" ht="48" customHeight="1" thickBot="1" x14ac:dyDescent="0.3">
      <c r="G6" s="162"/>
      <c r="H6" s="1010" t="s">
        <v>4</v>
      </c>
      <c r="I6" s="1011"/>
      <c r="J6" s="1011"/>
      <c r="K6" s="1011"/>
      <c r="L6" s="1011"/>
      <c r="M6" s="1011"/>
      <c r="N6" s="1011"/>
      <c r="O6" s="1011"/>
      <c r="P6" s="1011"/>
      <c r="Q6" s="1011"/>
      <c r="R6" s="1011"/>
      <c r="S6" s="1011"/>
      <c r="T6" s="1011"/>
      <c r="U6" s="1012"/>
      <c r="V6" s="166" t="s">
        <v>5</v>
      </c>
      <c r="W6" s="881" t="s">
        <v>6</v>
      </c>
      <c r="X6" s="883">
        <v>2024</v>
      </c>
      <c r="Y6" s="884"/>
      <c r="Z6" s="885" t="s">
        <v>7</v>
      </c>
      <c r="AA6" s="886"/>
      <c r="AB6" s="87" t="s">
        <v>47</v>
      </c>
      <c r="AC6" s="87" t="s">
        <v>48</v>
      </c>
      <c r="AD6" s="87" t="s">
        <v>49</v>
      </c>
      <c r="AE6" s="87" t="s">
        <v>50</v>
      </c>
      <c r="AF6" s="87" t="s">
        <v>51</v>
      </c>
      <c r="AG6" s="87" t="s">
        <v>52</v>
      </c>
      <c r="AH6" s="87" t="s">
        <v>45</v>
      </c>
      <c r="AI6" s="87" t="s">
        <v>53</v>
      </c>
      <c r="AJ6" s="87" t="s">
        <v>54</v>
      </c>
      <c r="AK6" s="87" t="s">
        <v>55</v>
      </c>
      <c r="AL6" s="87" t="s">
        <v>56</v>
      </c>
      <c r="AO6" s="876"/>
      <c r="AP6" s="876"/>
      <c r="AQ6" s="876"/>
      <c r="AR6" s="876"/>
      <c r="AS6" s="877"/>
      <c r="AT6" s="167"/>
      <c r="AW6" s="878" t="s">
        <v>109</v>
      </c>
      <c r="AX6" s="878"/>
      <c r="AY6" s="878"/>
      <c r="AZ6" s="168"/>
      <c r="BA6" s="158"/>
    </row>
    <row r="7" spans="1:75" ht="108.75" customHeight="1" thickBot="1" x14ac:dyDescent="0.3">
      <c r="G7" s="594" t="s">
        <v>430</v>
      </c>
      <c r="H7" s="1007" t="s">
        <v>531</v>
      </c>
      <c r="I7" s="1008"/>
      <c r="J7" s="1008"/>
      <c r="K7" s="1008"/>
      <c r="L7" s="1008"/>
      <c r="M7" s="1008"/>
      <c r="N7" s="1008"/>
      <c r="O7" s="1008"/>
      <c r="P7" s="1008"/>
      <c r="Q7" s="1008"/>
      <c r="R7" s="1008"/>
      <c r="S7" s="1008"/>
      <c r="T7" s="1008"/>
      <c r="U7" s="1009"/>
      <c r="V7" s="169" t="s">
        <v>111</v>
      </c>
      <c r="W7" s="882"/>
      <c r="X7" s="170" t="s">
        <v>11</v>
      </c>
      <c r="Y7" s="660" t="s">
        <v>43</v>
      </c>
      <c r="Z7" s="171" t="s">
        <v>13</v>
      </c>
      <c r="AA7" s="13" t="s">
        <v>541</v>
      </c>
      <c r="AB7" s="88" t="s">
        <v>57</v>
      </c>
      <c r="AC7" s="88" t="s">
        <v>58</v>
      </c>
      <c r="AD7" s="88" t="s">
        <v>59</v>
      </c>
      <c r="AE7" s="89" t="s">
        <v>60</v>
      </c>
      <c r="AF7" s="89" t="s">
        <v>61</v>
      </c>
      <c r="AG7" s="89" t="s">
        <v>62</v>
      </c>
      <c r="AH7" s="89" t="s">
        <v>63</v>
      </c>
      <c r="AI7" s="89" t="s">
        <v>64</v>
      </c>
      <c r="AJ7" s="89" t="s">
        <v>65</v>
      </c>
      <c r="AK7" s="90" t="s">
        <v>66</v>
      </c>
      <c r="AL7" s="90" t="s">
        <v>67</v>
      </c>
      <c r="AO7" s="88" t="s">
        <v>426</v>
      </c>
      <c r="AP7" s="172"/>
      <c r="AQ7" s="819"/>
      <c r="AR7" s="88" t="s">
        <v>112</v>
      </c>
      <c r="AS7" s="88" t="s">
        <v>113</v>
      </c>
      <c r="AT7" s="167"/>
      <c r="AW7" s="173" t="s">
        <v>114</v>
      </c>
      <c r="AX7" s="173" t="s">
        <v>115</v>
      </c>
      <c r="AY7" s="174" t="s">
        <v>116</v>
      </c>
      <c r="AZ7" s="174" t="s">
        <v>117</v>
      </c>
      <c r="BA7" s="174" t="s">
        <v>118</v>
      </c>
      <c r="BM7" s="175" t="s">
        <v>119</v>
      </c>
      <c r="BN7" s="176" t="s">
        <v>120</v>
      </c>
      <c r="BO7" s="176" t="s">
        <v>121</v>
      </c>
      <c r="BP7" s="176" t="s">
        <v>122</v>
      </c>
      <c r="BS7" s="157" t="s">
        <v>427</v>
      </c>
    </row>
    <row r="8" spans="1:75" ht="24" customHeight="1" thickBot="1" x14ac:dyDescent="0.3">
      <c r="G8" s="443"/>
      <c r="H8" s="444"/>
      <c r="I8" s="500" t="s">
        <v>188</v>
      </c>
      <c r="J8" s="500" t="s">
        <v>189</v>
      </c>
      <c r="K8" s="500" t="s">
        <v>190</v>
      </c>
      <c r="L8" s="500" t="s">
        <v>191</v>
      </c>
      <c r="M8" s="500" t="s">
        <v>192</v>
      </c>
      <c r="N8" s="500" t="s">
        <v>193</v>
      </c>
      <c r="O8" s="500" t="s">
        <v>194</v>
      </c>
      <c r="P8" s="500" t="s">
        <v>195</v>
      </c>
      <c r="Q8" s="500" t="s">
        <v>422</v>
      </c>
      <c r="R8" s="500" t="s">
        <v>197</v>
      </c>
      <c r="S8" s="500" t="s">
        <v>198</v>
      </c>
      <c r="T8" s="500" t="s">
        <v>199</v>
      </c>
      <c r="U8" s="419" t="s">
        <v>200</v>
      </c>
      <c r="V8" s="445"/>
      <c r="W8" s="501"/>
      <c r="X8" s="661">
        <v>0.23880000000000001</v>
      </c>
      <c r="Y8" s="660">
        <v>0.8</v>
      </c>
      <c r="Z8" s="502"/>
      <c r="AA8" s="503">
        <v>5</v>
      </c>
      <c r="AB8" s="91" t="s">
        <v>68</v>
      </c>
      <c r="AC8" s="91" t="s">
        <v>69</v>
      </c>
      <c r="AD8" s="91" t="s">
        <v>70</v>
      </c>
      <c r="AE8" s="510" t="s">
        <v>71</v>
      </c>
      <c r="AF8" s="510" t="s">
        <v>72</v>
      </c>
      <c r="AG8" s="510" t="s">
        <v>73</v>
      </c>
      <c r="AH8" s="510" t="s">
        <v>74</v>
      </c>
      <c r="AI8" s="510" t="s">
        <v>75</v>
      </c>
      <c r="AJ8" s="510" t="s">
        <v>76</v>
      </c>
      <c r="AK8" s="91" t="s">
        <v>77</v>
      </c>
      <c r="AL8" s="91" t="s">
        <v>78</v>
      </c>
      <c r="AO8" s="500" t="s">
        <v>514</v>
      </c>
      <c r="AP8" s="500" t="s">
        <v>515</v>
      </c>
      <c r="AQ8" s="500" t="s">
        <v>532</v>
      </c>
      <c r="AR8" s="449"/>
      <c r="AS8" s="449"/>
      <c r="AT8" s="167"/>
      <c r="AW8" s="450"/>
      <c r="AX8" s="450"/>
      <c r="AY8" s="174"/>
      <c r="AZ8" s="174"/>
      <c r="BA8" s="174"/>
      <c r="BM8" s="451"/>
      <c r="BN8" s="452"/>
      <c r="BO8" s="452"/>
      <c r="BP8" s="452"/>
      <c r="BS8" s="500" t="s">
        <v>514</v>
      </c>
      <c r="BT8" s="500" t="s">
        <v>515</v>
      </c>
      <c r="BU8" s="500" t="s">
        <v>534</v>
      </c>
    </row>
    <row r="9" spans="1:75" s="188" customFormat="1" ht="15" customHeight="1" thickBot="1" x14ac:dyDescent="0.35">
      <c r="A9"/>
      <c r="B9"/>
      <c r="C9" s="62"/>
      <c r="D9" s="63"/>
      <c r="E9" s="64"/>
      <c r="F9" s="103"/>
      <c r="G9" s="18" t="s">
        <v>431</v>
      </c>
      <c r="H9" s="177"/>
      <c r="I9" s="177"/>
      <c r="J9" s="177"/>
      <c r="K9" s="177">
        <v>2808</v>
      </c>
      <c r="L9" s="177"/>
      <c r="M9" s="177"/>
      <c r="N9" s="177">
        <v>2850</v>
      </c>
      <c r="O9" s="177"/>
      <c r="P9" s="177"/>
      <c r="Q9" s="177">
        <v>2845</v>
      </c>
      <c r="R9" s="177"/>
      <c r="S9" s="177"/>
      <c r="T9" s="820"/>
      <c r="U9" s="820">
        <v>2845</v>
      </c>
      <c r="V9" s="506">
        <v>8302.9993200000008</v>
      </c>
      <c r="W9" s="34">
        <v>0.34324945602910151</v>
      </c>
      <c r="X9" s="507">
        <v>0.23880000000000001</v>
      </c>
      <c r="Y9" s="507">
        <v>0.19104000000000002</v>
      </c>
      <c r="Z9" s="107">
        <v>1</v>
      </c>
      <c r="AA9" s="69">
        <v>0.05</v>
      </c>
      <c r="AB9" s="142">
        <v>0.23880000000000001</v>
      </c>
      <c r="AC9" s="142">
        <v>0.34324945602910151</v>
      </c>
      <c r="AD9" s="143">
        <v>1.4373930319476611</v>
      </c>
      <c r="AE9" s="487">
        <v>8302.9993200000008</v>
      </c>
      <c r="AF9" s="488">
        <v>1982.7562376160004</v>
      </c>
      <c r="AG9" s="487">
        <v>2850</v>
      </c>
      <c r="AH9" s="488">
        <v>165.22968646800004</v>
      </c>
      <c r="AI9" s="488">
        <v>1817.5265511480004</v>
      </c>
      <c r="AJ9" s="488">
        <v>2808</v>
      </c>
      <c r="AK9" s="96">
        <v>1.544956797591974</v>
      </c>
      <c r="AL9" s="423">
        <v>990.47344885199959</v>
      </c>
      <c r="AM9" s="4"/>
      <c r="AN9" s="18" t="s">
        <v>95</v>
      </c>
      <c r="AO9" s="179">
        <v>2600</v>
      </c>
      <c r="AP9" s="179">
        <v>2642</v>
      </c>
      <c r="AQ9" s="179">
        <v>2637</v>
      </c>
      <c r="AR9" s="140">
        <v>771</v>
      </c>
      <c r="AS9" s="140">
        <v>563</v>
      </c>
      <c r="AT9" s="180"/>
      <c r="AU9" s="181"/>
      <c r="AV9" s="182">
        <v>0.16838960162052669</v>
      </c>
      <c r="AW9" s="183">
        <v>0.17</v>
      </c>
      <c r="AX9" s="184">
        <v>0.17</v>
      </c>
      <c r="AY9" s="185">
        <v>0</v>
      </c>
      <c r="AZ9" s="185">
        <v>0</v>
      </c>
      <c r="BA9" s="185">
        <v>0.17</v>
      </c>
      <c r="BB9" s="186">
        <v>0.17</v>
      </c>
      <c r="BC9" s="186">
        <v>1</v>
      </c>
      <c r="BD9" s="186">
        <v>6.2500000000000014E-2</v>
      </c>
      <c r="BE9" s="187">
        <v>0</v>
      </c>
      <c r="BF9" s="187">
        <v>1.2500000000000011E-2</v>
      </c>
      <c r="BI9" s="188" t="s">
        <v>26</v>
      </c>
      <c r="BJ9" s="186">
        <v>0.17</v>
      </c>
      <c r="BK9" s="186">
        <v>0.21929999999999999</v>
      </c>
      <c r="BN9" s="189">
        <v>633</v>
      </c>
      <c r="BO9" s="189">
        <v>60</v>
      </c>
      <c r="BP9" s="189">
        <v>71</v>
      </c>
      <c r="BS9" s="190">
        <v>2808</v>
      </c>
      <c r="BT9" s="190">
        <v>2850</v>
      </c>
      <c r="BU9" s="190">
        <v>2845</v>
      </c>
      <c r="BV9" s="181"/>
      <c r="BW9" s="181"/>
    </row>
    <row r="10" spans="1:75" s="188" customFormat="1" ht="15" customHeight="1" thickBot="1" x14ac:dyDescent="0.35">
      <c r="A10"/>
      <c r="B10"/>
      <c r="C10" s="62"/>
      <c r="D10" s="63"/>
      <c r="E10" s="64"/>
      <c r="F10" s="103"/>
      <c r="G10" s="18" t="s">
        <v>432</v>
      </c>
      <c r="H10" s="77"/>
      <c r="I10" s="77"/>
      <c r="J10" s="77"/>
      <c r="K10" s="77">
        <v>1424</v>
      </c>
      <c r="L10" s="77"/>
      <c r="M10" s="77"/>
      <c r="N10" s="77">
        <v>1400</v>
      </c>
      <c r="O10" s="77"/>
      <c r="P10" s="77"/>
      <c r="Q10" s="77">
        <v>1434</v>
      </c>
      <c r="R10" s="77"/>
      <c r="S10" s="77"/>
      <c r="T10" s="821"/>
      <c r="U10" s="821">
        <v>1434</v>
      </c>
      <c r="V10" s="504">
        <v>5100.7</v>
      </c>
      <c r="W10" s="34">
        <v>0.27447213127609937</v>
      </c>
      <c r="X10" s="508">
        <v>0.23880000000000001</v>
      </c>
      <c r="Y10" s="507">
        <v>0.19104000000000002</v>
      </c>
      <c r="Z10" s="110">
        <v>1</v>
      </c>
      <c r="AA10" s="75">
        <v>0.05</v>
      </c>
      <c r="AB10" s="142">
        <v>0.23880000000000001</v>
      </c>
      <c r="AC10" s="142">
        <v>0.27447213127609937</v>
      </c>
      <c r="AD10" s="143">
        <v>1.1493807842382719</v>
      </c>
      <c r="AE10" s="487">
        <v>5100.7</v>
      </c>
      <c r="AF10" s="488">
        <v>1218.0471600000001</v>
      </c>
      <c r="AG10" s="487">
        <v>1400</v>
      </c>
      <c r="AH10" s="488">
        <v>101.50393000000001</v>
      </c>
      <c r="AI10" s="488">
        <v>1116.5432300000002</v>
      </c>
      <c r="AJ10" s="488">
        <v>1424</v>
      </c>
      <c r="AK10" s="96">
        <v>1.2753648598093239</v>
      </c>
      <c r="AL10" s="423">
        <v>307.45676999999978</v>
      </c>
      <c r="AM10" s="4"/>
      <c r="AN10" s="18" t="s">
        <v>96</v>
      </c>
      <c r="AO10" s="179">
        <v>1309</v>
      </c>
      <c r="AP10" s="179">
        <v>1285</v>
      </c>
      <c r="AQ10" s="179">
        <v>1319</v>
      </c>
      <c r="AR10" s="140">
        <v>802</v>
      </c>
      <c r="AS10" s="140">
        <v>687</v>
      </c>
      <c r="AT10" s="180"/>
      <c r="AU10" s="181"/>
      <c r="AV10" s="182">
        <v>0.16590575275397798</v>
      </c>
      <c r="AW10" s="183">
        <v>0.17</v>
      </c>
      <c r="AX10" s="184">
        <v>0.17</v>
      </c>
      <c r="AY10" s="185">
        <v>0</v>
      </c>
      <c r="AZ10" s="185">
        <v>0</v>
      </c>
      <c r="BA10" s="185">
        <v>0.17</v>
      </c>
      <c r="BB10" s="186">
        <v>0.17</v>
      </c>
      <c r="BC10" s="186">
        <v>1</v>
      </c>
      <c r="BD10" s="186">
        <v>6.2500000000000014E-2</v>
      </c>
      <c r="BE10" s="187">
        <v>0</v>
      </c>
      <c r="BF10" s="187">
        <v>1.2500000000000011E-2</v>
      </c>
      <c r="BI10" s="188" t="s">
        <v>123</v>
      </c>
      <c r="BJ10" s="186">
        <v>0.17</v>
      </c>
      <c r="BK10" s="186">
        <v>0.2344</v>
      </c>
      <c r="BN10" s="189">
        <v>1511</v>
      </c>
      <c r="BO10" s="189">
        <v>345</v>
      </c>
      <c r="BP10" s="189">
        <v>117</v>
      </c>
      <c r="BS10" s="190">
        <v>1424</v>
      </c>
      <c r="BT10" s="190">
        <v>1400</v>
      </c>
      <c r="BU10" s="190">
        <v>1434</v>
      </c>
    </row>
    <row r="11" spans="1:75" s="188" customFormat="1" ht="15" customHeight="1" thickBot="1" x14ac:dyDescent="0.35">
      <c r="A11"/>
      <c r="B11"/>
      <c r="C11" s="62"/>
      <c r="D11" s="63"/>
      <c r="E11" s="64"/>
      <c r="F11" s="103"/>
      <c r="G11" s="18" t="s">
        <v>433</v>
      </c>
      <c r="H11" s="71"/>
      <c r="I11" s="71"/>
      <c r="J11" s="71"/>
      <c r="K11" s="71">
        <v>1147</v>
      </c>
      <c r="L11" s="71"/>
      <c r="M11" s="71"/>
      <c r="N11" s="71">
        <v>1147</v>
      </c>
      <c r="O11" s="71"/>
      <c r="P11" s="71"/>
      <c r="Q11" s="71">
        <v>1146</v>
      </c>
      <c r="R11" s="71"/>
      <c r="S11" s="71"/>
      <c r="T11" s="822"/>
      <c r="U11" s="822">
        <v>1146</v>
      </c>
      <c r="V11" s="504">
        <v>4023.36</v>
      </c>
      <c r="W11" s="34">
        <v>0.28508510299848883</v>
      </c>
      <c r="X11" s="508">
        <v>0.23880000000000001</v>
      </c>
      <c r="Y11" s="507">
        <v>0.19104000000000002</v>
      </c>
      <c r="Z11" s="110">
        <v>1</v>
      </c>
      <c r="AA11" s="75">
        <v>0.05</v>
      </c>
      <c r="AB11" s="142">
        <v>0.23880000000000001</v>
      </c>
      <c r="AC11" s="142">
        <v>0.28508510299848883</v>
      </c>
      <c r="AD11" s="143">
        <v>1.1938237143990318</v>
      </c>
      <c r="AE11" s="487">
        <v>4023.36</v>
      </c>
      <c r="AF11" s="488">
        <v>960.77836800000011</v>
      </c>
      <c r="AG11" s="487">
        <v>1147</v>
      </c>
      <c r="AH11" s="488">
        <v>80.064864000000014</v>
      </c>
      <c r="AI11" s="488">
        <v>880.71350400000017</v>
      </c>
      <c r="AJ11" s="488">
        <v>1147</v>
      </c>
      <c r="AK11" s="96">
        <v>1.3023531429807618</v>
      </c>
      <c r="AL11" s="423">
        <v>266.28649599999983</v>
      </c>
      <c r="AM11" s="4"/>
      <c r="AN11" s="18" t="s">
        <v>97</v>
      </c>
      <c r="AO11" s="179">
        <v>848</v>
      </c>
      <c r="AP11" s="179">
        <v>848</v>
      </c>
      <c r="AQ11" s="179">
        <v>847</v>
      </c>
      <c r="AR11" s="140">
        <v>996</v>
      </c>
      <c r="AS11" s="140">
        <v>697</v>
      </c>
      <c r="AT11" s="180"/>
      <c r="AU11" s="181"/>
      <c r="AV11" s="182">
        <v>0.22822151067323482</v>
      </c>
      <c r="AW11" s="183">
        <v>0.17</v>
      </c>
      <c r="AX11" s="184">
        <v>0.17</v>
      </c>
      <c r="AY11" s="185">
        <v>0</v>
      </c>
      <c r="AZ11" s="185">
        <v>0</v>
      </c>
      <c r="BA11" s="185">
        <v>0.17</v>
      </c>
      <c r="BB11" s="186">
        <v>0.17</v>
      </c>
      <c r="BC11" s="186">
        <v>1</v>
      </c>
      <c r="BD11" s="186">
        <v>6.2500000000000014E-2</v>
      </c>
      <c r="BE11" s="187">
        <v>0</v>
      </c>
      <c r="BF11" s="187">
        <v>1.2500000000000011E-2</v>
      </c>
      <c r="BI11" s="188" t="s">
        <v>32</v>
      </c>
      <c r="BJ11" s="186">
        <v>0.17</v>
      </c>
      <c r="BK11" s="186">
        <v>0.26929999999999998</v>
      </c>
      <c r="BN11" s="189">
        <v>1730</v>
      </c>
      <c r="BO11" s="189">
        <v>193</v>
      </c>
      <c r="BP11" s="189">
        <v>13</v>
      </c>
      <c r="BS11" s="190">
        <v>1147</v>
      </c>
      <c r="BT11" s="190">
        <v>1147</v>
      </c>
      <c r="BU11" s="190">
        <v>1146</v>
      </c>
    </row>
    <row r="12" spans="1:75" s="188" customFormat="1" ht="15" customHeight="1" thickBot="1" x14ac:dyDescent="0.35">
      <c r="A12"/>
      <c r="B12"/>
      <c r="C12" s="62"/>
      <c r="D12" s="63"/>
      <c r="E12" s="64"/>
      <c r="F12" s="103"/>
      <c r="G12" s="18" t="s">
        <v>434</v>
      </c>
      <c r="H12" s="71"/>
      <c r="I12" s="71"/>
      <c r="J12" s="71"/>
      <c r="K12" s="71">
        <v>629</v>
      </c>
      <c r="L12" s="71"/>
      <c r="M12" s="71"/>
      <c r="N12" s="71">
        <v>747</v>
      </c>
      <c r="O12" s="71"/>
      <c r="P12" s="71"/>
      <c r="Q12" s="71">
        <v>869</v>
      </c>
      <c r="R12" s="71"/>
      <c r="S12" s="71"/>
      <c r="T12" s="822"/>
      <c r="U12" s="822">
        <v>869</v>
      </c>
      <c r="V12" s="504">
        <v>4068.3978720000009</v>
      </c>
      <c r="W12" s="34">
        <v>0.18361036051589003</v>
      </c>
      <c r="X12" s="508">
        <v>0.23880000000000001</v>
      </c>
      <c r="Y12" s="507">
        <v>0.19104000000000002</v>
      </c>
      <c r="Z12" s="110">
        <v>0.96110950856307586</v>
      </c>
      <c r="AA12" s="75">
        <v>4.805547542815379E-2</v>
      </c>
      <c r="AB12" s="142">
        <v>0.23880000000000001</v>
      </c>
      <c r="AC12" s="142">
        <v>0.18361036051589003</v>
      </c>
      <c r="AD12" s="143">
        <v>0.76888760685046076</v>
      </c>
      <c r="AE12" s="487">
        <v>4068.3978720000009</v>
      </c>
      <c r="AF12" s="488">
        <v>971.53341183360021</v>
      </c>
      <c r="AG12" s="487">
        <v>747</v>
      </c>
      <c r="AH12" s="488">
        <v>80.961117652800013</v>
      </c>
      <c r="AI12" s="488">
        <v>890.5722941808001</v>
      </c>
      <c r="AJ12" s="488">
        <v>629</v>
      </c>
      <c r="AK12" s="96">
        <v>0.70628741103897752</v>
      </c>
      <c r="AL12" s="423">
        <v>-261.5722941808001</v>
      </c>
      <c r="AM12" s="4"/>
      <c r="AN12" s="18" t="s">
        <v>98</v>
      </c>
      <c r="AO12" s="179">
        <v>763</v>
      </c>
      <c r="AP12" s="179">
        <v>881</v>
      </c>
      <c r="AQ12" s="179">
        <v>1003</v>
      </c>
      <c r="AR12" s="140">
        <v>555</v>
      </c>
      <c r="AS12" s="140">
        <v>689</v>
      </c>
      <c r="AT12" s="180"/>
      <c r="AU12" s="181"/>
      <c r="AV12" s="182">
        <v>0.11272277227722774</v>
      </c>
      <c r="AW12" s="183">
        <v>0.17</v>
      </c>
      <c r="AX12" s="184">
        <v>0.17</v>
      </c>
      <c r="AY12" s="185">
        <v>0</v>
      </c>
      <c r="AZ12" s="185">
        <v>0</v>
      </c>
      <c r="BA12" s="185">
        <v>0.17</v>
      </c>
      <c r="BB12" s="186">
        <v>0.17</v>
      </c>
      <c r="BC12" s="186">
        <v>1</v>
      </c>
      <c r="BD12" s="186">
        <v>6.2500000000000014E-2</v>
      </c>
      <c r="BE12" s="187">
        <v>3.8890491436924135E-2</v>
      </c>
      <c r="BF12" s="187">
        <v>1.4444524571846223E-2</v>
      </c>
      <c r="BI12" s="188" t="s">
        <v>31</v>
      </c>
      <c r="BJ12" s="186">
        <v>0.17</v>
      </c>
      <c r="BK12" s="186">
        <v>0.21340000000000001</v>
      </c>
      <c r="BN12" s="189">
        <v>1218</v>
      </c>
      <c r="BO12" s="189">
        <v>94</v>
      </c>
      <c r="BP12" s="189">
        <v>52</v>
      </c>
      <c r="BS12" s="190">
        <v>629</v>
      </c>
      <c r="BT12" s="190">
        <v>747</v>
      </c>
      <c r="BU12" s="190">
        <v>869</v>
      </c>
    </row>
    <row r="13" spans="1:75" s="188" customFormat="1" ht="15" customHeight="1" thickBot="1" x14ac:dyDescent="0.35">
      <c r="A13"/>
      <c r="B13"/>
      <c r="C13" s="62"/>
      <c r="D13" s="63"/>
      <c r="E13" s="64"/>
      <c r="F13" s="103"/>
      <c r="G13" s="18" t="s">
        <v>435</v>
      </c>
      <c r="H13" s="71"/>
      <c r="I13" s="71"/>
      <c r="J13" s="71"/>
      <c r="K13" s="71">
        <v>2179</v>
      </c>
      <c r="L13" s="71"/>
      <c r="M13" s="71"/>
      <c r="N13" s="71">
        <v>2322</v>
      </c>
      <c r="O13" s="71"/>
      <c r="P13" s="71"/>
      <c r="Q13" s="71">
        <v>2472</v>
      </c>
      <c r="R13" s="71"/>
      <c r="S13" s="71"/>
      <c r="T13" s="822"/>
      <c r="U13" s="822">
        <v>2472</v>
      </c>
      <c r="V13" s="504">
        <v>4071.98</v>
      </c>
      <c r="W13" s="34">
        <v>0.57023855716383676</v>
      </c>
      <c r="X13" s="508">
        <v>0.23880000000000001</v>
      </c>
      <c r="Y13" s="507">
        <v>0.19104000000000002</v>
      </c>
      <c r="Z13" s="110">
        <v>1</v>
      </c>
      <c r="AA13" s="75">
        <v>0.05</v>
      </c>
      <c r="AB13" s="142">
        <v>0.23880000000000001</v>
      </c>
      <c r="AC13" s="142">
        <v>0.57023855716383676</v>
      </c>
      <c r="AD13" s="143">
        <v>2.3879336564649778</v>
      </c>
      <c r="AE13" s="487">
        <v>4071.98</v>
      </c>
      <c r="AF13" s="488">
        <v>972.388824</v>
      </c>
      <c r="AG13" s="487">
        <v>2322</v>
      </c>
      <c r="AH13" s="488">
        <v>81.032402000000005</v>
      </c>
      <c r="AI13" s="488">
        <v>891.35642200000007</v>
      </c>
      <c r="AJ13" s="488">
        <v>2179</v>
      </c>
      <c r="AK13" s="96">
        <v>2.444588882986698</v>
      </c>
      <c r="AL13" s="423">
        <v>1287.6435779999999</v>
      </c>
      <c r="AM13" s="4"/>
      <c r="AN13" s="18" t="s">
        <v>99</v>
      </c>
      <c r="AO13" s="179">
        <v>1732</v>
      </c>
      <c r="AP13" s="179">
        <v>1875</v>
      </c>
      <c r="AQ13" s="179">
        <v>2025</v>
      </c>
      <c r="AR13" s="140">
        <v>538</v>
      </c>
      <c r="AS13" s="140">
        <v>91</v>
      </c>
      <c r="AT13" s="180"/>
      <c r="AU13" s="181"/>
      <c r="AV13" s="182">
        <v>0.21899703217744454</v>
      </c>
      <c r="AW13" s="183">
        <v>0.17</v>
      </c>
      <c r="AX13" s="184">
        <v>0.17</v>
      </c>
      <c r="AY13" s="185">
        <v>0</v>
      </c>
      <c r="AZ13" s="185">
        <v>0</v>
      </c>
      <c r="BA13" s="185">
        <v>0.17</v>
      </c>
      <c r="BB13" s="186">
        <v>0.17</v>
      </c>
      <c r="BC13" s="186">
        <v>0.88647058823529401</v>
      </c>
      <c r="BD13" s="186">
        <v>5.540441176470589E-2</v>
      </c>
      <c r="BE13" s="187">
        <v>-0.11352941176470599</v>
      </c>
      <c r="BF13" s="187">
        <v>5.4044117647058867E-3</v>
      </c>
      <c r="BI13" s="188" t="s">
        <v>33</v>
      </c>
      <c r="BJ13" s="186">
        <v>0.17</v>
      </c>
      <c r="BK13" s="186">
        <v>0.1507</v>
      </c>
      <c r="BN13" s="189">
        <v>820</v>
      </c>
      <c r="BO13" s="189">
        <v>44</v>
      </c>
      <c r="BP13" s="189">
        <v>32</v>
      </c>
      <c r="BS13" s="190">
        <v>2179</v>
      </c>
      <c r="BT13" s="190">
        <v>2322</v>
      </c>
      <c r="BU13" s="190">
        <v>2472</v>
      </c>
    </row>
    <row r="14" spans="1:75" s="188" customFormat="1" ht="15" customHeight="1" thickBot="1" x14ac:dyDescent="0.35">
      <c r="A14"/>
      <c r="B14"/>
      <c r="C14" s="62"/>
      <c r="D14" s="63"/>
      <c r="E14" s="64"/>
      <c r="F14" s="103"/>
      <c r="G14" s="18" t="s">
        <v>436</v>
      </c>
      <c r="H14" s="71"/>
      <c r="I14" s="71"/>
      <c r="J14" s="71"/>
      <c r="K14" s="71">
        <v>26</v>
      </c>
      <c r="L14" s="71"/>
      <c r="M14" s="71"/>
      <c r="N14" s="71">
        <v>23</v>
      </c>
      <c r="O14" s="71"/>
      <c r="P14" s="71"/>
      <c r="Q14" s="71">
        <v>27</v>
      </c>
      <c r="R14" s="71"/>
      <c r="S14" s="71"/>
      <c r="T14" s="822"/>
      <c r="U14" s="822">
        <v>27</v>
      </c>
      <c r="V14" s="504">
        <v>109.36067999999999</v>
      </c>
      <c r="W14" s="34">
        <v>0.21031324969815479</v>
      </c>
      <c r="X14" s="508">
        <v>0.23880000000000001</v>
      </c>
      <c r="Y14" s="507">
        <v>0.19104000000000002</v>
      </c>
      <c r="Z14" s="110">
        <v>1</v>
      </c>
      <c r="AA14" s="75">
        <v>0.05</v>
      </c>
      <c r="AB14" s="142">
        <v>0.23880000000000001</v>
      </c>
      <c r="AC14" s="142">
        <v>0.21031324969815479</v>
      </c>
      <c r="AD14" s="143">
        <v>0.88070875082979394</v>
      </c>
      <c r="AE14" s="487">
        <v>109.36067999999999</v>
      </c>
      <c r="AF14" s="488">
        <v>26.115330384</v>
      </c>
      <c r="AG14" s="487">
        <v>23</v>
      </c>
      <c r="AH14" s="488">
        <v>2.1762775319999998</v>
      </c>
      <c r="AI14" s="488">
        <v>23.939052852</v>
      </c>
      <c r="AJ14" s="488">
        <v>26</v>
      </c>
      <c r="AK14" s="96">
        <v>1.0860914239482042</v>
      </c>
      <c r="AL14" s="423">
        <v>2.0609471480000003</v>
      </c>
      <c r="AM14" s="4"/>
      <c r="AN14" s="18" t="s">
        <v>100</v>
      </c>
      <c r="AO14" s="179">
        <v>26</v>
      </c>
      <c r="AP14" s="179">
        <v>23</v>
      </c>
      <c r="AQ14" s="179">
        <v>27</v>
      </c>
      <c r="AR14" s="140">
        <v>9</v>
      </c>
      <c r="AS14" s="140">
        <v>9</v>
      </c>
      <c r="AT14" s="180"/>
      <c r="AU14" s="181"/>
      <c r="AV14" s="182">
        <v>0.13024505588993981</v>
      </c>
      <c r="AW14" s="183">
        <v>0.17</v>
      </c>
      <c r="AX14" s="184">
        <v>0.17</v>
      </c>
      <c r="AY14" s="185">
        <v>0</v>
      </c>
      <c r="AZ14" s="185">
        <v>0</v>
      </c>
      <c r="BA14" s="185">
        <v>0.17</v>
      </c>
      <c r="BB14" s="186">
        <v>0.153</v>
      </c>
      <c r="BC14" s="186">
        <v>1</v>
      </c>
      <c r="BD14" s="186">
        <v>6.2500000000000014E-2</v>
      </c>
      <c r="BE14" s="187">
        <v>0</v>
      </c>
      <c r="BF14" s="187">
        <v>1.2500000000000011E-2</v>
      </c>
      <c r="BI14" s="188" t="s">
        <v>25</v>
      </c>
      <c r="BJ14" s="186">
        <v>0.153</v>
      </c>
      <c r="BK14" s="186">
        <v>0.21920000000000001</v>
      </c>
      <c r="BN14" s="189">
        <v>2358</v>
      </c>
      <c r="BO14" s="189">
        <v>262</v>
      </c>
      <c r="BP14" s="189">
        <v>157</v>
      </c>
      <c r="BS14" s="190">
        <v>26</v>
      </c>
      <c r="BT14" s="190">
        <v>23</v>
      </c>
      <c r="BU14" s="190">
        <v>27</v>
      </c>
    </row>
    <row r="15" spans="1:75" s="188" customFormat="1" ht="15" customHeight="1" thickBot="1" x14ac:dyDescent="0.35">
      <c r="A15"/>
      <c r="B15"/>
      <c r="C15" s="62"/>
      <c r="D15" s="63"/>
      <c r="E15" s="64"/>
      <c r="F15" s="103"/>
      <c r="G15" s="27" t="s">
        <v>437</v>
      </c>
      <c r="H15" s="79"/>
      <c r="I15" s="79"/>
      <c r="J15" s="79"/>
      <c r="K15" s="79">
        <v>585</v>
      </c>
      <c r="L15" s="79"/>
      <c r="M15" s="79"/>
      <c r="N15" s="79">
        <v>572</v>
      </c>
      <c r="O15" s="79"/>
      <c r="P15" s="79"/>
      <c r="Q15" s="79">
        <v>669</v>
      </c>
      <c r="R15" s="79"/>
      <c r="S15" s="79"/>
      <c r="T15" s="823"/>
      <c r="U15" s="823">
        <v>669</v>
      </c>
      <c r="V15" s="505">
        <v>1073.6621280000002</v>
      </c>
      <c r="W15" s="34">
        <v>0.53275605526434278</v>
      </c>
      <c r="X15" s="509">
        <v>0.23880000000000001</v>
      </c>
      <c r="Y15" s="662">
        <v>0.19104000000000002</v>
      </c>
      <c r="Z15" s="114">
        <v>1</v>
      </c>
      <c r="AA15" s="81">
        <v>0.05</v>
      </c>
      <c r="AB15" s="142">
        <v>0.23880000000000001</v>
      </c>
      <c r="AC15" s="142">
        <v>0.53275605526434278</v>
      </c>
      <c r="AD15" s="143">
        <v>2.2309717557133282</v>
      </c>
      <c r="AE15" s="487">
        <v>1073.6621280000002</v>
      </c>
      <c r="AF15" s="488">
        <v>256.39051616640006</v>
      </c>
      <c r="AG15" s="487">
        <v>572</v>
      </c>
      <c r="AH15" s="488">
        <v>21.365876347200004</v>
      </c>
      <c r="AI15" s="488">
        <v>235.02463981920005</v>
      </c>
      <c r="AJ15" s="488">
        <v>585</v>
      </c>
      <c r="AK15" s="96">
        <v>2.4891007191842918</v>
      </c>
      <c r="AL15" s="423">
        <v>349.97536018079995</v>
      </c>
      <c r="AM15" s="4"/>
      <c r="AN15" s="18" t="s">
        <v>101</v>
      </c>
      <c r="AO15" s="179">
        <v>427</v>
      </c>
      <c r="AP15" s="179">
        <v>414</v>
      </c>
      <c r="AQ15" s="179">
        <v>511</v>
      </c>
      <c r="AR15" s="140">
        <v>221</v>
      </c>
      <c r="AS15" s="140">
        <v>63</v>
      </c>
      <c r="AT15" s="180"/>
      <c r="AU15" s="181"/>
      <c r="AV15" s="182"/>
      <c r="AW15" s="183"/>
      <c r="AX15" s="184"/>
      <c r="AY15" s="185"/>
      <c r="AZ15" s="185"/>
      <c r="BA15" s="185"/>
      <c r="BB15" s="186"/>
      <c r="BC15" s="186"/>
      <c r="BD15" s="186"/>
      <c r="BE15" s="187"/>
      <c r="BF15" s="187"/>
      <c r="BJ15" s="186"/>
      <c r="BK15" s="186"/>
      <c r="BN15" s="189"/>
      <c r="BO15" s="189"/>
      <c r="BP15" s="189"/>
      <c r="BS15" s="190">
        <v>585</v>
      </c>
      <c r="BT15" s="190">
        <v>572</v>
      </c>
      <c r="BU15" s="190">
        <v>669</v>
      </c>
    </row>
    <row r="16" spans="1:75" s="188" customFormat="1" ht="15.75" thickBot="1" x14ac:dyDescent="0.3">
      <c r="A16" s="4"/>
      <c r="B16" s="4"/>
      <c r="C16" s="4"/>
      <c r="D16" s="4"/>
      <c r="E16" s="5"/>
      <c r="F16" s="100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4"/>
      <c r="AN16" s="56"/>
      <c r="AO16" s="192"/>
      <c r="AP16" s="192"/>
      <c r="AQ16" s="192"/>
      <c r="AR16" s="192"/>
      <c r="AS16" s="192"/>
      <c r="AT16" s="108"/>
      <c r="AU16" s="181"/>
      <c r="AV16" s="181"/>
      <c r="AW16" s="108"/>
      <c r="AX16" s="108"/>
      <c r="AY16" s="193"/>
      <c r="AZ16" s="193"/>
      <c r="BA16" s="109"/>
      <c r="BB16" s="181"/>
      <c r="BC16" s="186"/>
      <c r="BD16" s="186"/>
      <c r="BF16" s="186"/>
      <c r="BS16" s="194">
        <v>0</v>
      </c>
      <c r="BT16" s="190">
        <v>0</v>
      </c>
      <c r="BU16" s="190">
        <v>0</v>
      </c>
    </row>
    <row r="17" spans="1:73" s="188" customFormat="1" ht="18" thickBot="1" x14ac:dyDescent="0.35">
      <c r="A17" s="4"/>
      <c r="B17" s="4"/>
      <c r="C17" s="4"/>
      <c r="D17" s="4"/>
      <c r="E17" s="5"/>
      <c r="F17" s="100"/>
      <c r="G17" s="28" t="s">
        <v>201</v>
      </c>
      <c r="H17" s="725"/>
      <c r="I17" s="726">
        <v>0</v>
      </c>
      <c r="J17" s="726">
        <v>0</v>
      </c>
      <c r="K17" s="726">
        <v>8798</v>
      </c>
      <c r="L17" s="726">
        <v>0</v>
      </c>
      <c r="M17" s="726">
        <v>0</v>
      </c>
      <c r="N17" s="726">
        <v>9061</v>
      </c>
      <c r="O17" s="726">
        <v>0</v>
      </c>
      <c r="P17" s="726">
        <v>0</v>
      </c>
      <c r="Q17" s="726">
        <v>9462</v>
      </c>
      <c r="R17" s="726">
        <v>0</v>
      </c>
      <c r="S17" s="726">
        <v>0</v>
      </c>
      <c r="T17" s="726">
        <v>0</v>
      </c>
      <c r="U17" s="726">
        <v>9462</v>
      </c>
      <c r="V17" s="727">
        <v>26750.460000000003</v>
      </c>
      <c r="W17" s="728">
        <v>0.33872314719073987</v>
      </c>
      <c r="X17" s="729">
        <v>0.23880000000000001</v>
      </c>
      <c r="Y17" s="730">
        <v>0.19104000000000002</v>
      </c>
      <c r="Z17" s="731">
        <v>1</v>
      </c>
      <c r="AA17" s="499">
        <v>0.05</v>
      </c>
      <c r="AB17" s="724">
        <v>0.23880000000000001</v>
      </c>
      <c r="AC17" s="142">
        <v>0.33872314719073987</v>
      </c>
      <c r="AD17" s="143">
        <v>1.4184386398272189</v>
      </c>
      <c r="AE17" s="94">
        <v>26750.460000000003</v>
      </c>
      <c r="AF17" s="95">
        <v>6388.0098480000006</v>
      </c>
      <c r="AG17" s="94">
        <v>9061</v>
      </c>
      <c r="AH17" s="95">
        <v>532.33415400000001</v>
      </c>
      <c r="AI17" s="95">
        <v>5855.6756940000005</v>
      </c>
      <c r="AJ17" s="95">
        <v>8798</v>
      </c>
      <c r="AK17" s="96">
        <v>1.502473917572799</v>
      </c>
      <c r="AL17" s="423">
        <v>2942.3243059999995</v>
      </c>
      <c r="AM17" s="4"/>
      <c r="AN17" s="56"/>
      <c r="AO17" s="195">
        <v>7705</v>
      </c>
      <c r="AP17" s="783">
        <v>7968</v>
      </c>
      <c r="AQ17" s="783">
        <v>8369</v>
      </c>
      <c r="AR17" s="195">
        <v>3892</v>
      </c>
      <c r="AS17" s="195">
        <v>2799</v>
      </c>
      <c r="AT17" s="108"/>
      <c r="AU17" s="181"/>
      <c r="AV17" s="181"/>
      <c r="AW17" s="108"/>
      <c r="AX17" s="108"/>
      <c r="AY17" s="193"/>
      <c r="AZ17" s="193"/>
      <c r="BA17" s="109"/>
      <c r="BB17" s="181"/>
      <c r="BC17" s="186"/>
      <c r="BD17" s="186"/>
      <c r="BF17" s="186"/>
      <c r="BS17" s="190">
        <v>8798</v>
      </c>
      <c r="BT17" s="190">
        <v>9061</v>
      </c>
      <c r="BU17" s="190">
        <v>9462</v>
      </c>
    </row>
    <row r="18" spans="1:73" s="188" customFormat="1" x14ac:dyDescent="0.25">
      <c r="A18" s="4"/>
      <c r="B18" s="4"/>
      <c r="C18" s="4"/>
      <c r="D18" s="4"/>
      <c r="E18" s="5"/>
      <c r="F18" s="100"/>
      <c r="W18" s="186"/>
      <c r="Y18" s="191"/>
      <c r="AA18" s="191"/>
      <c r="AB18" s="56"/>
      <c r="AC18" s="56"/>
      <c r="AD18" s="56"/>
      <c r="AE18" s="56"/>
      <c r="AF18" s="56"/>
      <c r="AG18" s="56"/>
      <c r="AH18" s="56"/>
      <c r="AI18" s="17"/>
      <c r="AJ18" s="56"/>
      <c r="AK18" s="56"/>
      <c r="AL18" s="17"/>
      <c r="AM18" s="4"/>
      <c r="AN18" s="56"/>
      <c r="AO18" s="181"/>
      <c r="AP18" s="181"/>
      <c r="AQ18" s="181"/>
      <c r="AR18" s="181"/>
      <c r="AS18" s="181"/>
      <c r="AT18" s="108"/>
      <c r="AU18" s="181"/>
      <c r="AV18" s="181"/>
      <c r="AW18" s="108"/>
      <c r="AX18" s="108"/>
      <c r="AY18" s="193"/>
      <c r="AZ18" s="193"/>
      <c r="BA18" s="109"/>
      <c r="BB18" s="181"/>
      <c r="BC18" s="186"/>
      <c r="BD18" s="186"/>
      <c r="BF18" s="186"/>
    </row>
  </sheetData>
  <autoFilter ref="G4:G15" xr:uid="{00000000-0001-0000-0C00-000000000000}"/>
  <mergeCells count="3">
    <mergeCell ref="H4:AA5"/>
    <mergeCell ref="H7:U7"/>
    <mergeCell ref="H6:U6"/>
  </mergeCells>
  <phoneticPr fontId="65" type="noConversion"/>
  <conditionalFormatting sqref="AL9:AL15">
    <cfRule type="colorScale" priority="2">
      <colorScale>
        <cfvo type="num" val="-1"/>
        <cfvo type="num" val="1"/>
        <color rgb="FFFF0000"/>
        <color rgb="FF00B050"/>
      </colorScale>
    </cfRule>
  </conditionalFormatting>
  <conditionalFormatting sqref="AL17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F42A-5810-4D6D-8B22-4DFE0E0C7D3E}">
  <sheetPr codeName="Hoja16">
    <tabColor rgb="FFFF0000"/>
  </sheetPr>
  <dimension ref="A1:AQ28"/>
  <sheetViews>
    <sheetView zoomScale="70" zoomScaleNormal="70" workbookViewId="0">
      <selection activeCell="H6" sqref="H6:T6"/>
    </sheetView>
  </sheetViews>
  <sheetFormatPr baseColWidth="10" defaultRowHeight="15" x14ac:dyDescent="0.25"/>
  <cols>
    <col min="1" max="4" width="1.140625" style="4" customWidth="1"/>
    <col min="5" max="5" width="1.140625" style="5" customWidth="1"/>
    <col min="6" max="6" width="1.140625" style="100" customWidth="1"/>
    <col min="7" max="7" width="35" style="157" customWidth="1"/>
    <col min="8" max="10" width="6.85546875" style="157" bestFit="1" customWidth="1"/>
    <col min="11" max="11" width="6.85546875" style="157" customWidth="1"/>
    <col min="12" max="18" width="6.85546875" style="157" bestFit="1" customWidth="1"/>
    <col min="19" max="19" width="4.5703125" style="157" bestFit="1" customWidth="1"/>
    <col min="20" max="20" width="8.140625" style="157" bestFit="1" customWidth="1"/>
    <col min="21" max="21" width="27.5703125" style="157" customWidth="1"/>
    <col min="22" max="22" width="14.85546875" style="158" customWidth="1"/>
    <col min="23" max="23" width="12.5703125" style="157" customWidth="1"/>
    <col min="24" max="24" width="14.140625" style="199" customWidth="1"/>
    <col min="25" max="25" width="16.42578125" style="157" customWidth="1"/>
    <col min="26" max="26" width="16.85546875" style="159" customWidth="1"/>
    <col min="27" max="33" width="12.7109375" style="159" customWidth="1"/>
    <col min="34" max="34" width="12.7109375" style="200" customWidth="1"/>
    <col min="35" max="35" width="12.7109375" style="159" customWidth="1"/>
    <col min="36" max="36" width="12.7109375" style="56" customWidth="1"/>
    <col min="37" max="37" width="12.7109375" style="17" customWidth="1"/>
    <col min="38" max="38" width="9.28515625" style="17" customWidth="1"/>
    <col min="39" max="39" width="3.42578125" style="56" customWidth="1"/>
    <col min="40" max="42" width="3.42578125" style="4" customWidth="1"/>
    <col min="43" max="43" width="3.42578125" style="56" customWidth="1"/>
    <col min="44" max="45" width="15.42578125" style="157" customWidth="1"/>
    <col min="46" max="16384" width="11.42578125" style="157"/>
  </cols>
  <sheetData>
    <row r="1" spans="1:43" s="156" customFormat="1" ht="21" customHeight="1" x14ac:dyDescent="0.45">
      <c r="A1" s="2"/>
      <c r="B1" s="2"/>
      <c r="C1" s="2"/>
      <c r="D1" s="2"/>
      <c r="E1" s="3"/>
      <c r="F1" s="98"/>
      <c r="G1" s="879" t="s">
        <v>0</v>
      </c>
      <c r="H1" s="879"/>
      <c r="I1" s="879"/>
      <c r="J1" s="879"/>
      <c r="K1" s="879"/>
      <c r="L1" s="879"/>
      <c r="M1" s="879"/>
      <c r="N1" s="879"/>
      <c r="O1" s="879"/>
      <c r="P1" s="879"/>
      <c r="Q1" s="879"/>
      <c r="R1" s="879"/>
      <c r="S1" s="879"/>
      <c r="T1" s="879"/>
      <c r="U1" s="879"/>
      <c r="V1" s="879"/>
      <c r="W1" s="879"/>
      <c r="X1" s="879"/>
      <c r="Y1" s="879"/>
      <c r="Z1" s="879"/>
      <c r="AA1" s="879"/>
      <c r="AB1" s="879"/>
      <c r="AC1" s="879"/>
      <c r="AD1" s="879"/>
      <c r="AE1" s="879"/>
      <c r="AF1" s="879"/>
      <c r="AG1" s="879"/>
      <c r="AH1" s="196"/>
      <c r="AI1" s="197"/>
      <c r="AJ1" s="55"/>
      <c r="AK1" s="132"/>
      <c r="AL1" s="132"/>
      <c r="AM1" s="55"/>
      <c r="AN1" s="2"/>
      <c r="AO1" s="2"/>
      <c r="AP1" s="2"/>
      <c r="AQ1" s="55"/>
    </row>
    <row r="2" spans="1:43" s="156" customFormat="1" ht="28.5" customHeight="1" x14ac:dyDescent="0.45">
      <c r="A2" s="2"/>
      <c r="B2" s="2"/>
      <c r="C2" s="2"/>
      <c r="D2" s="2"/>
      <c r="E2" s="3"/>
      <c r="F2" s="98"/>
      <c r="G2" s="880" t="s">
        <v>2</v>
      </c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9" t="s">
        <v>542</v>
      </c>
      <c r="X2" s="839"/>
      <c r="Y2" s="839"/>
      <c r="Z2" s="839"/>
      <c r="AA2" s="839"/>
      <c r="AB2" s="839"/>
      <c r="AC2" s="839"/>
      <c r="AD2" s="839"/>
      <c r="AE2" s="839"/>
      <c r="AF2" s="839"/>
      <c r="AG2" s="839"/>
      <c r="AH2" s="198"/>
      <c r="AI2" s="197"/>
      <c r="AJ2" s="55"/>
      <c r="AK2" s="132"/>
      <c r="AL2" s="132"/>
      <c r="AM2" s="55"/>
      <c r="AN2" s="2"/>
      <c r="AO2" s="2"/>
      <c r="AP2" s="2"/>
      <c r="AQ2" s="55"/>
    </row>
    <row r="3" spans="1:43" ht="3" customHeight="1" x14ac:dyDescent="0.25"/>
    <row r="4" spans="1:43" ht="15" customHeight="1" x14ac:dyDescent="0.25">
      <c r="G4" s="887" t="s">
        <v>530</v>
      </c>
      <c r="H4" s="888"/>
      <c r="I4" s="888"/>
      <c r="J4" s="888"/>
      <c r="K4" s="888"/>
      <c r="L4" s="888"/>
      <c r="M4" s="888"/>
      <c r="N4" s="888"/>
      <c r="O4" s="888"/>
      <c r="P4" s="888"/>
      <c r="Q4" s="888"/>
      <c r="R4" s="888"/>
      <c r="S4" s="888"/>
      <c r="T4" s="888"/>
      <c r="U4" s="888"/>
      <c r="V4" s="888"/>
      <c r="W4" s="888"/>
      <c r="X4" s="888"/>
      <c r="Y4" s="888"/>
      <c r="Z4" s="889"/>
      <c r="AA4" s="4"/>
      <c r="AB4" s="4"/>
      <c r="AC4" s="4"/>
      <c r="AD4" s="5"/>
      <c r="AE4" s="4"/>
      <c r="AF4" s="4"/>
      <c r="AG4" s="85" t="s">
        <v>45</v>
      </c>
      <c r="AH4" s="86">
        <v>12</v>
      </c>
      <c r="AI4" s="5"/>
      <c r="AJ4" s="5"/>
      <c r="AK4" s="4"/>
    </row>
    <row r="5" spans="1:43" ht="36" customHeight="1" x14ac:dyDescent="0.25">
      <c r="G5" s="890"/>
      <c r="H5" s="891"/>
      <c r="I5" s="891"/>
      <c r="J5" s="891"/>
      <c r="K5" s="891"/>
      <c r="L5" s="891"/>
      <c r="M5" s="891"/>
      <c r="N5" s="891"/>
      <c r="O5" s="891"/>
      <c r="P5" s="891"/>
      <c r="Q5" s="891"/>
      <c r="R5" s="891"/>
      <c r="S5" s="891"/>
      <c r="T5" s="891"/>
      <c r="U5" s="891"/>
      <c r="V5" s="891"/>
      <c r="W5" s="891"/>
      <c r="X5" s="891"/>
      <c r="Y5" s="891"/>
      <c r="Z5" s="892"/>
      <c r="AA5" s="4"/>
      <c r="AB5" s="4"/>
      <c r="AC5" s="4"/>
      <c r="AD5" s="5"/>
      <c r="AE5" s="4"/>
      <c r="AF5" s="4"/>
      <c r="AG5" s="85" t="s">
        <v>46</v>
      </c>
      <c r="AH5" s="86">
        <v>11</v>
      </c>
      <c r="AI5" s="5"/>
      <c r="AJ5" s="4"/>
      <c r="AK5" s="4"/>
    </row>
    <row r="6" spans="1:43" ht="58.5" customHeight="1" thickBot="1" x14ac:dyDescent="0.3">
      <c r="G6" s="162"/>
      <c r="H6" s="1013" t="s">
        <v>4</v>
      </c>
      <c r="I6" s="1013"/>
      <c r="J6" s="1013"/>
      <c r="K6" s="1013"/>
      <c r="L6" s="1013"/>
      <c r="M6" s="1013"/>
      <c r="N6" s="1013"/>
      <c r="O6" s="1013"/>
      <c r="P6" s="1013"/>
      <c r="Q6" s="1013"/>
      <c r="R6" s="1013"/>
      <c r="S6" s="1013"/>
      <c r="T6" s="1014"/>
      <c r="U6" s="201" t="s">
        <v>5</v>
      </c>
      <c r="V6" s="893" t="s">
        <v>6</v>
      </c>
      <c r="W6" s="894">
        <v>2024</v>
      </c>
      <c r="X6" s="895"/>
      <c r="Y6" s="896" t="s">
        <v>7</v>
      </c>
      <c r="Z6" s="897"/>
      <c r="AA6" s="87" t="s">
        <v>47</v>
      </c>
      <c r="AB6" s="87" t="s">
        <v>48</v>
      </c>
      <c r="AC6" s="87" t="s">
        <v>49</v>
      </c>
      <c r="AD6" s="87" t="s">
        <v>50</v>
      </c>
      <c r="AE6" s="87" t="s">
        <v>51</v>
      </c>
      <c r="AF6" s="87" t="s">
        <v>52</v>
      </c>
      <c r="AG6" s="87" t="s">
        <v>45</v>
      </c>
      <c r="AH6" s="87" t="s">
        <v>53</v>
      </c>
      <c r="AI6" s="87" t="s">
        <v>54</v>
      </c>
      <c r="AJ6" s="87" t="s">
        <v>55</v>
      </c>
      <c r="AK6" s="87" t="s">
        <v>56</v>
      </c>
    </row>
    <row r="7" spans="1:43" ht="99.75" customHeight="1" thickBot="1" x14ac:dyDescent="0.3">
      <c r="G7" s="594" t="s">
        <v>430</v>
      </c>
      <c r="H7" s="1070" t="s">
        <v>439</v>
      </c>
      <c r="I7" s="1008"/>
      <c r="J7" s="1008"/>
      <c r="K7" s="1008"/>
      <c r="L7" s="1008"/>
      <c r="M7" s="1008"/>
      <c r="N7" s="1008"/>
      <c r="O7" s="1008"/>
      <c r="P7" s="1008"/>
      <c r="Q7" s="1008"/>
      <c r="R7" s="1008"/>
      <c r="S7" s="1008"/>
      <c r="T7" s="1009"/>
      <c r="U7" s="169" t="s">
        <v>110</v>
      </c>
      <c r="V7" s="882"/>
      <c r="W7" s="170" t="s">
        <v>11</v>
      </c>
      <c r="X7" s="170" t="s">
        <v>43</v>
      </c>
      <c r="Y7" s="171" t="s">
        <v>13</v>
      </c>
      <c r="Z7" s="13" t="s">
        <v>537</v>
      </c>
      <c r="AA7" s="88" t="s">
        <v>57</v>
      </c>
      <c r="AB7" s="88" t="s">
        <v>58</v>
      </c>
      <c r="AC7" s="88" t="s">
        <v>59</v>
      </c>
      <c r="AD7" s="89" t="s">
        <v>60</v>
      </c>
      <c r="AE7" s="89" t="s">
        <v>61</v>
      </c>
      <c r="AF7" s="89" t="s">
        <v>62</v>
      </c>
      <c r="AG7" s="89" t="s">
        <v>63</v>
      </c>
      <c r="AH7" s="89" t="s">
        <v>64</v>
      </c>
      <c r="AI7" s="89" t="s">
        <v>65</v>
      </c>
      <c r="AJ7" s="90" t="s">
        <v>66</v>
      </c>
      <c r="AK7" s="90" t="s">
        <v>67</v>
      </c>
    </row>
    <row r="8" spans="1:43" ht="18" thickBot="1" x14ac:dyDescent="0.3">
      <c r="G8" s="443"/>
      <c r="H8" s="442" t="s">
        <v>188</v>
      </c>
      <c r="I8" s="442" t="s">
        <v>189</v>
      </c>
      <c r="J8" s="442" t="s">
        <v>190</v>
      </c>
      <c r="K8" s="442" t="s">
        <v>191</v>
      </c>
      <c r="L8" s="442" t="s">
        <v>192</v>
      </c>
      <c r="M8" s="442" t="s">
        <v>193</v>
      </c>
      <c r="N8" s="442" t="s">
        <v>194</v>
      </c>
      <c r="O8" s="442" t="s">
        <v>195</v>
      </c>
      <c r="P8" s="442" t="s">
        <v>422</v>
      </c>
      <c r="Q8" s="442" t="s">
        <v>197</v>
      </c>
      <c r="R8" s="442" t="s">
        <v>198</v>
      </c>
      <c r="S8" s="442" t="s">
        <v>199</v>
      </c>
      <c r="T8" s="491" t="s">
        <v>200</v>
      </c>
      <c r="U8" s="169"/>
      <c r="V8" s="446"/>
      <c r="W8" s="680">
        <v>6</v>
      </c>
      <c r="X8" s="447">
        <v>0.8</v>
      </c>
      <c r="Y8" s="448"/>
      <c r="Z8" s="833">
        <v>1.2500000000000001E-2</v>
      </c>
      <c r="AA8" s="91" t="s">
        <v>68</v>
      </c>
      <c r="AB8" s="91" t="s">
        <v>69</v>
      </c>
      <c r="AC8" s="91" t="s">
        <v>70</v>
      </c>
      <c r="AD8" s="91" t="s">
        <v>71</v>
      </c>
      <c r="AE8" s="91" t="s">
        <v>72</v>
      </c>
      <c r="AF8" s="91" t="s">
        <v>73</v>
      </c>
      <c r="AG8" s="91" t="s">
        <v>74</v>
      </c>
      <c r="AH8" s="91" t="s">
        <v>75</v>
      </c>
      <c r="AI8" s="91" t="s">
        <v>76</v>
      </c>
      <c r="AJ8" s="91" t="s">
        <v>77</v>
      </c>
      <c r="AK8" s="91" t="s">
        <v>78</v>
      </c>
    </row>
    <row r="9" spans="1:43" s="188" customFormat="1" ht="15" customHeight="1" thickBot="1" x14ac:dyDescent="0.35">
      <c r="A9"/>
      <c r="B9"/>
      <c r="C9" s="62"/>
      <c r="D9" s="63"/>
      <c r="E9" s="64"/>
      <c r="F9" s="103"/>
      <c r="G9" s="18" t="s">
        <v>431</v>
      </c>
      <c r="H9" s="177">
        <v>1032</v>
      </c>
      <c r="I9" s="177">
        <v>893</v>
      </c>
      <c r="J9" s="177">
        <v>1040</v>
      </c>
      <c r="K9" s="177">
        <v>972</v>
      </c>
      <c r="L9" s="177">
        <v>1028</v>
      </c>
      <c r="M9" s="177">
        <v>1094</v>
      </c>
      <c r="N9" s="177">
        <v>1086</v>
      </c>
      <c r="O9" s="177">
        <v>1000</v>
      </c>
      <c r="P9" s="177">
        <v>761</v>
      </c>
      <c r="Q9" s="177">
        <v>1252</v>
      </c>
      <c r="R9" s="177">
        <v>964</v>
      </c>
      <c r="S9" s="177">
        <v>0</v>
      </c>
      <c r="T9" s="511">
        <v>11122</v>
      </c>
      <c r="U9" s="553">
        <v>2850</v>
      </c>
      <c r="V9" s="515">
        <v>3.9024561403508771</v>
      </c>
      <c r="W9" s="202">
        <v>6</v>
      </c>
      <c r="X9" s="202">
        <v>4.8000000000000007</v>
      </c>
      <c r="Y9" s="107">
        <v>0.81301169590643263</v>
      </c>
      <c r="Z9" s="69">
        <v>1.0162646198830408E-2</v>
      </c>
      <c r="AA9" s="92">
        <v>6</v>
      </c>
      <c r="AB9" s="92">
        <v>3.9024561403508771</v>
      </c>
      <c r="AC9" s="93">
        <v>0.65040935672514621</v>
      </c>
      <c r="AD9" s="94">
        <v>2850</v>
      </c>
      <c r="AE9" s="95">
        <v>17100</v>
      </c>
      <c r="AF9" s="94">
        <v>11122</v>
      </c>
      <c r="AG9" s="95">
        <v>1425</v>
      </c>
      <c r="AH9" s="95">
        <v>15675</v>
      </c>
      <c r="AI9" s="95">
        <v>11122</v>
      </c>
      <c r="AJ9" s="96">
        <v>0.7095374800637958</v>
      </c>
      <c r="AK9" s="423">
        <v>-4553</v>
      </c>
      <c r="AL9" s="178"/>
      <c r="AM9" s="120"/>
      <c r="AN9" s="17"/>
      <c r="AO9" s="5"/>
      <c r="AP9" s="4"/>
      <c r="AQ9" s="56"/>
    </row>
    <row r="10" spans="1:43" s="188" customFormat="1" ht="15" customHeight="1" thickBot="1" x14ac:dyDescent="0.35">
      <c r="A10"/>
      <c r="B10"/>
      <c r="C10" s="62"/>
      <c r="D10" s="63"/>
      <c r="E10" s="64"/>
      <c r="F10" s="103"/>
      <c r="G10" s="18" t="s">
        <v>432</v>
      </c>
      <c r="H10" s="177">
        <v>623</v>
      </c>
      <c r="I10" s="177">
        <v>534</v>
      </c>
      <c r="J10" s="177">
        <v>805</v>
      </c>
      <c r="K10" s="177">
        <v>742</v>
      </c>
      <c r="L10" s="177">
        <v>904</v>
      </c>
      <c r="M10" s="177">
        <v>706</v>
      </c>
      <c r="N10" s="177">
        <v>973</v>
      </c>
      <c r="O10" s="177">
        <v>980</v>
      </c>
      <c r="P10" s="177">
        <v>750</v>
      </c>
      <c r="Q10" s="177">
        <v>864</v>
      </c>
      <c r="R10" s="177">
        <v>799</v>
      </c>
      <c r="S10" s="177">
        <v>0</v>
      </c>
      <c r="T10" s="512">
        <v>8680</v>
      </c>
      <c r="U10" s="554">
        <v>1400</v>
      </c>
      <c r="V10" s="516">
        <v>6.2</v>
      </c>
      <c r="W10" s="203">
        <v>6</v>
      </c>
      <c r="X10" s="203">
        <v>4.8000000000000007</v>
      </c>
      <c r="Y10" s="110">
        <v>1</v>
      </c>
      <c r="Z10" s="69">
        <v>1.2500000000000001E-2</v>
      </c>
      <c r="AA10" s="92">
        <v>6</v>
      </c>
      <c r="AB10" s="92">
        <v>6.2</v>
      </c>
      <c r="AC10" s="93">
        <v>1.0333333333333334</v>
      </c>
      <c r="AD10" s="94">
        <v>1400</v>
      </c>
      <c r="AE10" s="95">
        <v>8400</v>
      </c>
      <c r="AF10" s="94">
        <v>8680</v>
      </c>
      <c r="AG10" s="95">
        <v>700</v>
      </c>
      <c r="AH10" s="95">
        <v>7700</v>
      </c>
      <c r="AI10" s="95">
        <v>8680</v>
      </c>
      <c r="AJ10" s="96">
        <v>1.1272727272727272</v>
      </c>
      <c r="AK10" s="423">
        <v>980</v>
      </c>
      <c r="AL10" s="178"/>
      <c r="AM10" s="120"/>
      <c r="AN10" s="17"/>
      <c r="AO10" s="5"/>
      <c r="AP10" s="4"/>
      <c r="AQ10" s="56"/>
    </row>
    <row r="11" spans="1:43" s="188" customFormat="1" ht="15" customHeight="1" thickBot="1" x14ac:dyDescent="0.35">
      <c r="A11"/>
      <c r="B11"/>
      <c r="C11" s="62"/>
      <c r="D11" s="63"/>
      <c r="E11" s="64"/>
      <c r="F11" s="103"/>
      <c r="G11" s="18" t="s">
        <v>433</v>
      </c>
      <c r="H11" s="77">
        <v>583</v>
      </c>
      <c r="I11" s="77">
        <v>305</v>
      </c>
      <c r="J11" s="77">
        <v>474</v>
      </c>
      <c r="K11" s="77">
        <v>466</v>
      </c>
      <c r="L11" s="77">
        <v>449</v>
      </c>
      <c r="M11" s="77">
        <v>413</v>
      </c>
      <c r="N11" s="77">
        <v>628</v>
      </c>
      <c r="O11" s="77">
        <v>525</v>
      </c>
      <c r="P11" s="77">
        <v>465</v>
      </c>
      <c r="Q11" s="77">
        <v>603</v>
      </c>
      <c r="R11" s="77">
        <v>673</v>
      </c>
      <c r="S11" s="77">
        <v>0</v>
      </c>
      <c r="T11" s="513">
        <v>5584</v>
      </c>
      <c r="U11" s="424">
        <v>1147</v>
      </c>
      <c r="V11" s="516">
        <v>4.8683522231909331</v>
      </c>
      <c r="W11" s="203">
        <v>6</v>
      </c>
      <c r="X11" s="203">
        <v>4.8000000000000007</v>
      </c>
      <c r="Y11" s="110">
        <v>1</v>
      </c>
      <c r="Z11" s="69">
        <v>1.2500000000000001E-2</v>
      </c>
      <c r="AA11" s="92">
        <v>6</v>
      </c>
      <c r="AB11" s="92">
        <v>4.8683522231909331</v>
      </c>
      <c r="AC11" s="93">
        <v>0.81139203719848885</v>
      </c>
      <c r="AD11" s="94">
        <v>1147</v>
      </c>
      <c r="AE11" s="95">
        <v>6882</v>
      </c>
      <c r="AF11" s="94">
        <v>5584</v>
      </c>
      <c r="AG11" s="95">
        <v>573.5</v>
      </c>
      <c r="AH11" s="95">
        <v>6308.5</v>
      </c>
      <c r="AI11" s="95">
        <v>5584</v>
      </c>
      <c r="AJ11" s="96">
        <v>0.88515494967107866</v>
      </c>
      <c r="AK11" s="423">
        <v>-724.5</v>
      </c>
      <c r="AL11" s="178"/>
      <c r="AM11" s="120"/>
      <c r="AN11" s="17"/>
      <c r="AO11" s="5"/>
      <c r="AP11" s="4"/>
      <c r="AQ11" s="56"/>
    </row>
    <row r="12" spans="1:43" s="188" customFormat="1" ht="15" customHeight="1" thickBot="1" x14ac:dyDescent="0.35">
      <c r="A12"/>
      <c r="B12"/>
      <c r="C12" s="62"/>
      <c r="D12" s="63"/>
      <c r="E12" s="64"/>
      <c r="F12" s="103"/>
      <c r="G12" s="18" t="s">
        <v>434</v>
      </c>
      <c r="H12" s="71">
        <v>385</v>
      </c>
      <c r="I12" s="71">
        <v>389</v>
      </c>
      <c r="J12" s="71">
        <v>560</v>
      </c>
      <c r="K12" s="71">
        <v>575</v>
      </c>
      <c r="L12" s="71">
        <v>459</v>
      </c>
      <c r="M12" s="71">
        <v>521</v>
      </c>
      <c r="N12" s="71">
        <v>718</v>
      </c>
      <c r="O12" s="71">
        <v>801</v>
      </c>
      <c r="P12" s="71">
        <v>605</v>
      </c>
      <c r="Q12" s="71">
        <v>753</v>
      </c>
      <c r="R12" s="71">
        <v>714</v>
      </c>
      <c r="S12" s="71">
        <v>0</v>
      </c>
      <c r="T12" s="514">
        <v>6480</v>
      </c>
      <c r="U12" s="424">
        <v>747</v>
      </c>
      <c r="V12" s="516">
        <v>8.6746987951807224</v>
      </c>
      <c r="W12" s="203">
        <v>6</v>
      </c>
      <c r="X12" s="203">
        <v>4.8000000000000007</v>
      </c>
      <c r="Y12" s="110">
        <v>1</v>
      </c>
      <c r="Z12" s="69">
        <v>1.2500000000000001E-2</v>
      </c>
      <c r="AA12" s="92">
        <v>6</v>
      </c>
      <c r="AB12" s="92">
        <v>8.6746987951807224</v>
      </c>
      <c r="AC12" s="93">
        <v>1.4457831325301205</v>
      </c>
      <c r="AD12" s="94">
        <v>747</v>
      </c>
      <c r="AE12" s="95">
        <v>4482</v>
      </c>
      <c r="AF12" s="94">
        <v>6480</v>
      </c>
      <c r="AG12" s="95">
        <v>373.5</v>
      </c>
      <c r="AH12" s="95">
        <v>4108.5</v>
      </c>
      <c r="AI12" s="95">
        <v>6480</v>
      </c>
      <c r="AJ12" s="96">
        <v>1.5772179627601315</v>
      </c>
      <c r="AK12" s="423">
        <v>2371.5</v>
      </c>
      <c r="AL12" s="178"/>
      <c r="AM12" s="120"/>
      <c r="AN12" s="17"/>
      <c r="AO12" s="5"/>
      <c r="AP12" s="4"/>
      <c r="AQ12" s="56"/>
    </row>
    <row r="13" spans="1:43" s="188" customFormat="1" ht="15" customHeight="1" thickBot="1" x14ac:dyDescent="0.35">
      <c r="A13"/>
      <c r="B13"/>
      <c r="C13" s="62"/>
      <c r="D13" s="63"/>
      <c r="E13" s="64"/>
      <c r="F13" s="103"/>
      <c r="G13" s="18" t="s">
        <v>435</v>
      </c>
      <c r="H13" s="71">
        <v>577</v>
      </c>
      <c r="I13" s="71">
        <v>335</v>
      </c>
      <c r="J13" s="71">
        <v>430</v>
      </c>
      <c r="K13" s="71">
        <v>565</v>
      </c>
      <c r="L13" s="71">
        <v>520</v>
      </c>
      <c r="M13" s="71">
        <v>545</v>
      </c>
      <c r="N13" s="71">
        <v>606</v>
      </c>
      <c r="O13" s="71">
        <v>703</v>
      </c>
      <c r="P13" s="71">
        <v>635</v>
      </c>
      <c r="Q13" s="71">
        <v>651</v>
      </c>
      <c r="R13" s="71">
        <v>703</v>
      </c>
      <c r="S13" s="71">
        <v>0</v>
      </c>
      <c r="T13" s="514">
        <v>6270</v>
      </c>
      <c r="U13" s="424">
        <v>2322</v>
      </c>
      <c r="V13" s="516">
        <v>2.7002583979328167</v>
      </c>
      <c r="W13" s="203">
        <v>6</v>
      </c>
      <c r="X13" s="203">
        <v>4.8000000000000007</v>
      </c>
      <c r="Y13" s="110">
        <v>0.56255383290267003</v>
      </c>
      <c r="Z13" s="69">
        <v>7.0319229112833755E-3</v>
      </c>
      <c r="AA13" s="92">
        <v>6</v>
      </c>
      <c r="AB13" s="92">
        <v>2.7002583979328167</v>
      </c>
      <c r="AC13" s="93">
        <v>0.45004306632213614</v>
      </c>
      <c r="AD13" s="94">
        <v>2322</v>
      </c>
      <c r="AE13" s="95">
        <v>13932</v>
      </c>
      <c r="AF13" s="94">
        <v>6270</v>
      </c>
      <c r="AG13" s="95">
        <v>1161</v>
      </c>
      <c r="AH13" s="95">
        <v>12771</v>
      </c>
      <c r="AI13" s="95">
        <v>6270</v>
      </c>
      <c r="AJ13" s="96">
        <v>0.49095607235142119</v>
      </c>
      <c r="AK13" s="423">
        <v>-6501</v>
      </c>
      <c r="AL13" s="178"/>
      <c r="AM13" s="120"/>
      <c r="AN13" s="17"/>
      <c r="AO13" s="5"/>
      <c r="AP13" s="4"/>
      <c r="AQ13" s="56"/>
    </row>
    <row r="14" spans="1:43" s="188" customFormat="1" ht="15" customHeight="1" thickBot="1" x14ac:dyDescent="0.35">
      <c r="A14"/>
      <c r="B14"/>
      <c r="C14" s="62"/>
      <c r="D14" s="63"/>
      <c r="E14" s="64"/>
      <c r="F14" s="103"/>
      <c r="G14" s="18" t="s">
        <v>436</v>
      </c>
      <c r="H14" s="71">
        <v>23</v>
      </c>
      <c r="I14" s="71">
        <v>8</v>
      </c>
      <c r="J14" s="71">
        <v>26</v>
      </c>
      <c r="K14" s="71">
        <v>17</v>
      </c>
      <c r="L14" s="71">
        <v>18</v>
      </c>
      <c r="M14" s="71">
        <v>9</v>
      </c>
      <c r="N14" s="71">
        <v>21</v>
      </c>
      <c r="O14" s="71">
        <v>42</v>
      </c>
      <c r="P14" s="71">
        <v>18</v>
      </c>
      <c r="Q14" s="71">
        <v>8</v>
      </c>
      <c r="R14" s="71">
        <v>12</v>
      </c>
      <c r="S14" s="71">
        <v>0</v>
      </c>
      <c r="T14" s="514">
        <v>202</v>
      </c>
      <c r="U14" s="555">
        <v>23</v>
      </c>
      <c r="V14" s="516">
        <v>8.7826086956521738</v>
      </c>
      <c r="W14" s="203">
        <v>6</v>
      </c>
      <c r="X14" s="203">
        <v>4.8000000000000007</v>
      </c>
      <c r="Y14" s="110">
        <v>1</v>
      </c>
      <c r="Z14" s="69">
        <v>1.2500000000000001E-2</v>
      </c>
      <c r="AA14" s="92">
        <v>6</v>
      </c>
      <c r="AB14" s="92">
        <v>8.7826086956521738</v>
      </c>
      <c r="AC14" s="93">
        <v>1.463768115942029</v>
      </c>
      <c r="AD14" s="94">
        <v>23</v>
      </c>
      <c r="AE14" s="95">
        <v>138</v>
      </c>
      <c r="AF14" s="94">
        <v>202</v>
      </c>
      <c r="AG14" s="95">
        <v>11.5</v>
      </c>
      <c r="AH14" s="95">
        <v>126.5</v>
      </c>
      <c r="AI14" s="95">
        <v>202</v>
      </c>
      <c r="AJ14" s="96">
        <v>1.5968379446640317</v>
      </c>
      <c r="AK14" s="423">
        <v>75.5</v>
      </c>
      <c r="AL14" s="178"/>
      <c r="AM14" s="120"/>
      <c r="AN14" s="17"/>
      <c r="AO14" s="5"/>
      <c r="AP14" s="4"/>
      <c r="AQ14" s="56"/>
    </row>
    <row r="15" spans="1:43" s="188" customFormat="1" ht="15" customHeight="1" thickBot="1" x14ac:dyDescent="0.35">
      <c r="A15"/>
      <c r="B15"/>
      <c r="C15" s="62"/>
      <c r="D15" s="63"/>
      <c r="E15" s="64"/>
      <c r="F15" s="103"/>
      <c r="G15" s="27" t="s">
        <v>437</v>
      </c>
      <c r="H15" s="111">
        <v>189</v>
      </c>
      <c r="I15" s="111">
        <v>67</v>
      </c>
      <c r="J15" s="111">
        <v>163</v>
      </c>
      <c r="K15" s="111">
        <v>181</v>
      </c>
      <c r="L15" s="111">
        <v>150</v>
      </c>
      <c r="M15" s="111">
        <v>115</v>
      </c>
      <c r="N15" s="111">
        <v>126</v>
      </c>
      <c r="O15" s="111">
        <v>126</v>
      </c>
      <c r="P15" s="111">
        <v>127</v>
      </c>
      <c r="Q15" s="111">
        <v>170</v>
      </c>
      <c r="R15" s="111">
        <v>155</v>
      </c>
      <c r="S15" s="111">
        <v>0</v>
      </c>
      <c r="T15" s="544">
        <v>1569</v>
      </c>
      <c r="U15" s="555">
        <v>572</v>
      </c>
      <c r="V15" s="516">
        <v>2.7430069930069929</v>
      </c>
      <c r="W15" s="203">
        <v>6</v>
      </c>
      <c r="X15" s="203">
        <v>4.8000000000000007</v>
      </c>
      <c r="Y15" s="113">
        <v>0.5714597902097901</v>
      </c>
      <c r="Z15" s="69">
        <v>7.1432473776223762E-3</v>
      </c>
      <c r="AA15" s="545">
        <v>6</v>
      </c>
      <c r="AB15" s="545">
        <v>2.7430069930069929</v>
      </c>
      <c r="AC15" s="546">
        <v>0.45716783216783213</v>
      </c>
      <c r="AD15" s="94">
        <v>572</v>
      </c>
      <c r="AE15" s="95">
        <v>3432</v>
      </c>
      <c r="AF15" s="94">
        <v>1569</v>
      </c>
      <c r="AG15" s="95">
        <v>286</v>
      </c>
      <c r="AH15" s="95">
        <v>3146</v>
      </c>
      <c r="AI15" s="95">
        <v>1569</v>
      </c>
      <c r="AJ15" s="532">
        <v>0.49872854418308965</v>
      </c>
      <c r="AK15" s="423">
        <v>-1577</v>
      </c>
      <c r="AL15" s="178"/>
      <c r="AM15" s="120"/>
      <c r="AN15" s="17"/>
      <c r="AO15" s="5"/>
      <c r="AP15" s="4"/>
      <c r="AQ15" s="56"/>
    </row>
    <row r="16" spans="1:43" s="188" customFormat="1" ht="15" customHeight="1" thickBot="1" x14ac:dyDescent="0.35">
      <c r="A16"/>
      <c r="B16"/>
      <c r="C16" s="62"/>
      <c r="D16" s="63"/>
      <c r="E16" s="64"/>
      <c r="F16" s="103"/>
      <c r="G16" s="547" t="s">
        <v>15</v>
      </c>
      <c r="H16" s="82">
        <v>3412</v>
      </c>
      <c r="I16" s="82">
        <v>2531</v>
      </c>
      <c r="J16" s="82">
        <v>3498</v>
      </c>
      <c r="K16" s="82">
        <v>3518</v>
      </c>
      <c r="L16" s="82">
        <v>3528</v>
      </c>
      <c r="M16" s="82">
        <v>3403</v>
      </c>
      <c r="N16" s="82">
        <v>4158</v>
      </c>
      <c r="O16" s="82">
        <v>4177</v>
      </c>
      <c r="P16" s="82">
        <v>3361</v>
      </c>
      <c r="Q16" s="82">
        <v>4301</v>
      </c>
      <c r="R16" s="82">
        <v>4020</v>
      </c>
      <c r="S16" s="82">
        <v>0</v>
      </c>
      <c r="T16" s="548">
        <v>39907</v>
      </c>
      <c r="U16" s="549">
        <v>9061</v>
      </c>
      <c r="V16" s="207">
        <v>4.4042600154508333</v>
      </c>
      <c r="W16" s="550">
        <v>6</v>
      </c>
      <c r="X16" s="550">
        <v>4.8000000000000007</v>
      </c>
      <c r="Y16" s="498">
        <v>0.91755416988559013</v>
      </c>
      <c r="Z16" s="499">
        <v>1.1469427123569877E-2</v>
      </c>
      <c r="AA16" s="551">
        <v>6</v>
      </c>
      <c r="AB16" s="551">
        <v>4.4042600154508333</v>
      </c>
      <c r="AC16" s="552">
        <v>0.73404333590847226</v>
      </c>
      <c r="AD16" s="535">
        <v>9061</v>
      </c>
      <c r="AE16" s="536">
        <v>54366</v>
      </c>
      <c r="AF16" s="535">
        <v>39907</v>
      </c>
      <c r="AG16" s="95">
        <v>4530.5</v>
      </c>
      <c r="AH16" s="536">
        <v>49835.5</v>
      </c>
      <c r="AI16" s="536">
        <v>39907</v>
      </c>
      <c r="AJ16" s="537">
        <v>0.80077454826378791</v>
      </c>
      <c r="AK16" s="423">
        <v>-9928.5</v>
      </c>
      <c r="AL16" s="178"/>
      <c r="AM16" s="120"/>
      <c r="AN16" s="17"/>
      <c r="AO16" s="5"/>
      <c r="AP16" s="4"/>
      <c r="AQ16" s="56"/>
    </row>
    <row r="17" spans="1:43" s="188" customFormat="1" x14ac:dyDescent="0.25">
      <c r="A17" s="4"/>
      <c r="B17" s="4"/>
      <c r="C17" s="4"/>
      <c r="D17" s="4"/>
      <c r="E17" s="5"/>
      <c r="F17" s="100"/>
      <c r="V17" s="186"/>
      <c r="W17" s="205"/>
      <c r="X17" s="206"/>
      <c r="Z17" s="191"/>
      <c r="AA17" s="191"/>
      <c r="AB17" s="191"/>
      <c r="AC17" s="191"/>
      <c r="AD17" s="191"/>
      <c r="AE17" s="191"/>
      <c r="AF17" s="191"/>
      <c r="AG17" s="191"/>
      <c r="AH17" s="204"/>
      <c r="AI17" s="191"/>
      <c r="AJ17" s="56"/>
      <c r="AK17" s="17"/>
      <c r="AL17" s="17"/>
      <c r="AM17" s="56"/>
      <c r="AN17" s="4"/>
      <c r="AO17" s="4"/>
      <c r="AP17" s="4"/>
      <c r="AQ17" s="56"/>
    </row>
    <row r="18" spans="1:43" s="188" customFormat="1" x14ac:dyDescent="0.25">
      <c r="A18" s="4"/>
      <c r="B18" s="4"/>
      <c r="C18" s="4"/>
      <c r="D18" s="4"/>
      <c r="E18" s="5"/>
      <c r="F18" s="100"/>
      <c r="V18" s="186"/>
      <c r="W18" s="205"/>
      <c r="X18" s="206"/>
      <c r="Z18" s="191"/>
      <c r="AA18" s="191"/>
      <c r="AB18" s="191"/>
      <c r="AC18" s="191"/>
      <c r="AD18" s="191"/>
      <c r="AE18" s="191"/>
      <c r="AF18" s="191"/>
      <c r="AG18" s="191"/>
      <c r="AH18" s="204"/>
      <c r="AI18" s="191"/>
      <c r="AJ18" s="56"/>
      <c r="AK18" s="17"/>
      <c r="AL18" s="17"/>
      <c r="AM18" s="56"/>
      <c r="AN18" s="4"/>
      <c r="AO18" s="4"/>
      <c r="AP18" s="4"/>
      <c r="AQ18" s="56"/>
    </row>
    <row r="19" spans="1:43" x14ac:dyDescent="0.25">
      <c r="W19" s="208"/>
    </row>
    <row r="20" spans="1:43" x14ac:dyDescent="0.25">
      <c r="Q20" s="4"/>
      <c r="R20" s="4"/>
      <c r="S20" s="4"/>
      <c r="T20" s="4"/>
    </row>
    <row r="22" spans="1:43" x14ac:dyDescent="0.25">
      <c r="Q22" s="4"/>
      <c r="R22" s="4"/>
      <c r="S22" s="4"/>
      <c r="T22" s="4"/>
    </row>
    <row r="24" spans="1:43" x14ac:dyDescent="0.25">
      <c r="Q24" s="4"/>
      <c r="R24" s="4"/>
      <c r="S24" s="4"/>
      <c r="T24" s="4"/>
    </row>
    <row r="26" spans="1:43" x14ac:dyDescent="0.25">
      <c r="Q26" s="4"/>
      <c r="R26" s="4"/>
      <c r="S26" s="4"/>
      <c r="T26" s="4"/>
      <c r="W26" s="208"/>
    </row>
    <row r="28" spans="1:43" x14ac:dyDescent="0.25">
      <c r="Q28" s="4"/>
      <c r="R28" s="4"/>
      <c r="S28" s="4"/>
      <c r="T28" s="4"/>
    </row>
  </sheetData>
  <autoFilter ref="G6:G16" xr:uid="{00000000-0001-0000-0D00-000000000000}"/>
  <mergeCells count="2">
    <mergeCell ref="H7:T7"/>
    <mergeCell ref="H6:T6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50132-EF1A-4C6E-9B1F-E26B2E5434DB}">
  <sheetPr codeName="Hoja17">
    <tabColor rgb="FF00B050"/>
  </sheetPr>
  <dimension ref="A1:Y35"/>
  <sheetViews>
    <sheetView zoomScale="85" zoomScaleNormal="85" workbookViewId="0">
      <selection activeCell="Q37" sqref="Q37"/>
    </sheetView>
  </sheetViews>
  <sheetFormatPr baseColWidth="10" defaultRowHeight="15" x14ac:dyDescent="0.25"/>
  <cols>
    <col min="1" max="4" width="1.140625" style="4" customWidth="1"/>
    <col min="5" max="5" width="1.140625" style="5" customWidth="1"/>
    <col min="6" max="6" width="1.140625" style="100" customWidth="1"/>
    <col min="7" max="7" width="31.140625" style="4" customWidth="1"/>
    <col min="8" max="8" width="26.85546875" style="4" customWidth="1"/>
    <col min="9" max="9" width="23.5703125" style="4" customWidth="1"/>
    <col min="10" max="10" width="14.85546875" style="5" customWidth="1"/>
    <col min="11" max="11" width="14.85546875" style="4" customWidth="1"/>
    <col min="12" max="12" width="17.28515625" style="4" customWidth="1"/>
    <col min="13" max="13" width="18.28515625" style="4" customWidth="1"/>
    <col min="14" max="14" width="14" style="4" customWidth="1"/>
    <col min="15" max="15" width="8" style="5" customWidth="1"/>
    <col min="16" max="16" width="11.42578125" style="4" customWidth="1"/>
    <col min="17" max="16384" width="11.42578125" style="4"/>
  </cols>
  <sheetData>
    <row r="1" spans="1:25" s="2" customFormat="1" ht="37.5" customHeight="1" x14ac:dyDescent="0.45">
      <c r="E1" s="3"/>
      <c r="F1" s="98"/>
      <c r="G1" s="836" t="s">
        <v>0</v>
      </c>
      <c r="H1" s="836"/>
      <c r="I1" s="836"/>
      <c r="J1" s="836"/>
      <c r="K1" s="836"/>
      <c r="L1" s="836"/>
      <c r="M1" s="836"/>
      <c r="N1" s="836"/>
      <c r="O1" s="3"/>
    </row>
    <row r="2" spans="1:25" s="2" customFormat="1" ht="23.25" customHeight="1" x14ac:dyDescent="0.45">
      <c r="E2" s="3"/>
      <c r="F2" s="98"/>
      <c r="G2" s="837" t="s">
        <v>2</v>
      </c>
      <c r="H2" s="838"/>
      <c r="I2" s="838"/>
      <c r="J2" s="838"/>
      <c r="K2" s="839" t="s">
        <v>542</v>
      </c>
      <c r="L2" s="839"/>
      <c r="M2" s="839"/>
      <c r="N2" s="839"/>
      <c r="O2" s="3"/>
    </row>
    <row r="3" spans="1:25" ht="60.75" thickBot="1" x14ac:dyDescent="0.3">
      <c r="O3" s="4"/>
      <c r="R3" s="5"/>
      <c r="U3" s="85" t="s">
        <v>45</v>
      </c>
      <c r="V3" s="86">
        <v>12</v>
      </c>
      <c r="W3" s="5"/>
      <c r="X3" s="5"/>
    </row>
    <row r="4" spans="1:25" ht="15" customHeight="1" x14ac:dyDescent="0.25">
      <c r="G4" s="57"/>
      <c r="H4" s="840" t="s">
        <v>471</v>
      </c>
      <c r="I4" s="841"/>
      <c r="J4" s="841"/>
      <c r="K4" s="841"/>
      <c r="L4" s="841"/>
      <c r="M4" s="841"/>
      <c r="N4" s="842"/>
      <c r="O4" s="4"/>
      <c r="R4" s="5"/>
      <c r="U4" s="85" t="s">
        <v>46</v>
      </c>
      <c r="V4" s="86">
        <v>11</v>
      </c>
      <c r="W4" s="5"/>
    </row>
    <row r="5" spans="1:25" ht="23.25" customHeight="1" thickBot="1" x14ac:dyDescent="0.3">
      <c r="G5" s="57"/>
      <c r="H5" s="898"/>
      <c r="I5" s="854"/>
      <c r="J5" s="854"/>
      <c r="K5" s="854"/>
      <c r="L5" s="854"/>
      <c r="M5" s="854"/>
      <c r="N5" s="855"/>
      <c r="O5" s="87" t="s">
        <v>47</v>
      </c>
      <c r="P5" s="87" t="s">
        <v>48</v>
      </c>
      <c r="Q5" s="87" t="s">
        <v>49</v>
      </c>
      <c r="R5" s="87" t="s">
        <v>50</v>
      </c>
      <c r="S5" s="87" t="s">
        <v>51</v>
      </c>
      <c r="T5" s="87" t="s">
        <v>52</v>
      </c>
      <c r="U5" s="87" t="s">
        <v>45</v>
      </c>
      <c r="V5" s="87" t="s">
        <v>53</v>
      </c>
      <c r="W5" s="87" t="s">
        <v>54</v>
      </c>
      <c r="X5" s="87" t="s">
        <v>55</v>
      </c>
      <c r="Y5" s="87" t="s">
        <v>56</v>
      </c>
    </row>
    <row r="6" spans="1:25" ht="27.75" customHeight="1" thickBot="1" x14ac:dyDescent="0.3">
      <c r="G6" s="58"/>
      <c r="H6" s="862" t="s">
        <v>4</v>
      </c>
      <c r="I6" s="59" t="s">
        <v>5</v>
      </c>
      <c r="J6" s="843" t="s">
        <v>6</v>
      </c>
      <c r="K6" s="845">
        <v>2024</v>
      </c>
      <c r="L6" s="846"/>
      <c r="M6" s="847" t="s">
        <v>7</v>
      </c>
      <c r="N6" s="848"/>
      <c r="O6" s="88" t="s">
        <v>57</v>
      </c>
      <c r="P6" s="88" t="s">
        <v>58</v>
      </c>
      <c r="Q6" s="88" t="s">
        <v>59</v>
      </c>
      <c r="R6" s="89" t="s">
        <v>60</v>
      </c>
      <c r="S6" s="89" t="s">
        <v>61</v>
      </c>
      <c r="T6" s="89" t="s">
        <v>62</v>
      </c>
      <c r="U6" s="89" t="s">
        <v>63</v>
      </c>
      <c r="V6" s="89" t="s">
        <v>64</v>
      </c>
      <c r="W6" s="89" t="s">
        <v>65</v>
      </c>
      <c r="X6" s="90" t="s">
        <v>66</v>
      </c>
      <c r="Y6" s="90" t="s">
        <v>67</v>
      </c>
    </row>
    <row r="7" spans="1:25" ht="79.5" thickBot="1" x14ac:dyDescent="0.3">
      <c r="G7" s="594" t="s">
        <v>430</v>
      </c>
      <c r="H7" s="849" t="s">
        <v>124</v>
      </c>
      <c r="I7" s="10" t="s">
        <v>125</v>
      </c>
      <c r="J7" s="844"/>
      <c r="K7" s="11" t="s">
        <v>11</v>
      </c>
      <c r="L7" s="61" t="s">
        <v>43</v>
      </c>
      <c r="M7" s="13" t="s">
        <v>13</v>
      </c>
      <c r="N7" s="13" t="s">
        <v>539</v>
      </c>
      <c r="O7" s="91" t="s">
        <v>68</v>
      </c>
      <c r="P7" s="91" t="s">
        <v>69</v>
      </c>
      <c r="Q7" s="91" t="s">
        <v>70</v>
      </c>
      <c r="R7" s="91" t="s">
        <v>71</v>
      </c>
      <c r="S7" s="91" t="s">
        <v>72</v>
      </c>
      <c r="T7" s="91" t="s">
        <v>73</v>
      </c>
      <c r="U7" s="91" t="s">
        <v>74</v>
      </c>
      <c r="V7" s="91" t="s">
        <v>75</v>
      </c>
      <c r="W7" s="91" t="s">
        <v>76</v>
      </c>
      <c r="X7" s="91" t="s">
        <v>77</v>
      </c>
      <c r="Y7" s="91" t="s">
        <v>78</v>
      </c>
    </row>
    <row r="8" spans="1:25" ht="15" customHeight="1" x14ac:dyDescent="0.3">
      <c r="A8" s="209"/>
      <c r="B8" s="209"/>
      <c r="C8" s="62"/>
      <c r="D8" s="63"/>
      <c r="E8" s="64"/>
      <c r="F8" s="103"/>
      <c r="G8" s="76" t="s">
        <v>15</v>
      </c>
      <c r="H8" s="37">
        <v>53829</v>
      </c>
      <c r="I8" s="38">
        <v>52643</v>
      </c>
      <c r="J8" s="39">
        <v>1.0225291111828734</v>
      </c>
      <c r="K8" s="40">
        <v>0.85</v>
      </c>
      <c r="L8" s="41">
        <v>0.51</v>
      </c>
      <c r="M8" s="122">
        <v>1</v>
      </c>
      <c r="N8" s="75">
        <v>6.4100000000000004E-2</v>
      </c>
      <c r="O8" s="142">
        <v>0.85</v>
      </c>
      <c r="P8" s="142">
        <v>1.0225291111828734</v>
      </c>
      <c r="Q8" s="143">
        <v>1.2029754249210276</v>
      </c>
      <c r="R8" s="94">
        <v>52643</v>
      </c>
      <c r="S8" s="95">
        <v>44746.549999999996</v>
      </c>
      <c r="T8" s="94">
        <v>53829</v>
      </c>
      <c r="U8" s="95">
        <v>3728.8791666666662</v>
      </c>
      <c r="V8" s="95">
        <v>41017.67083333333</v>
      </c>
      <c r="W8" s="95">
        <v>53829</v>
      </c>
      <c r="X8" s="96">
        <v>1.3123368271865754</v>
      </c>
      <c r="Y8" s="97">
        <v>-12811.32916666667</v>
      </c>
    </row>
    <row r="9" spans="1:25" ht="18" customHeight="1" x14ac:dyDescent="0.25">
      <c r="K9" s="56"/>
      <c r="N9" s="56"/>
      <c r="O9" s="119"/>
    </row>
    <row r="10" spans="1:25" ht="17.25" hidden="1" customHeight="1" x14ac:dyDescent="0.3">
      <c r="G10" s="15" t="s">
        <v>16</v>
      </c>
      <c r="H10" s="32">
        <v>15468</v>
      </c>
      <c r="I10" s="33">
        <v>12131.8</v>
      </c>
      <c r="J10" s="34">
        <v>1.2749962907400387</v>
      </c>
      <c r="K10" s="35">
        <v>0.85</v>
      </c>
      <c r="L10" s="36">
        <v>0.51</v>
      </c>
      <c r="M10" s="118">
        <v>1</v>
      </c>
      <c r="N10" s="69">
        <v>5.21E-2</v>
      </c>
      <c r="O10" s="119"/>
      <c r="P10" s="120"/>
    </row>
    <row r="11" spans="1:25" ht="17.25" hidden="1" customHeight="1" x14ac:dyDescent="0.3">
      <c r="G11" s="18" t="s">
        <v>17</v>
      </c>
      <c r="H11" s="37">
        <v>6392</v>
      </c>
      <c r="I11" s="38">
        <v>4264.6000000000004</v>
      </c>
      <c r="J11" s="39">
        <v>1.4988510059560098</v>
      </c>
      <c r="K11" s="40">
        <v>0.85</v>
      </c>
      <c r="L11" s="41">
        <v>0.51</v>
      </c>
      <c r="M11" s="122">
        <v>1</v>
      </c>
      <c r="N11" s="75">
        <v>5.21E-2</v>
      </c>
      <c r="O11" s="119"/>
      <c r="P11" s="120"/>
    </row>
    <row r="12" spans="1:25" ht="17.25" hidden="1" customHeight="1" x14ac:dyDescent="0.3">
      <c r="G12" s="27" t="s">
        <v>18</v>
      </c>
      <c r="H12" s="51">
        <v>3763</v>
      </c>
      <c r="I12" s="52">
        <v>4265.3999999999996</v>
      </c>
      <c r="J12" s="53">
        <v>0.88221503258779954</v>
      </c>
      <c r="K12" s="40">
        <v>0.85</v>
      </c>
      <c r="L12" s="41">
        <v>0.51</v>
      </c>
      <c r="M12" s="122">
        <v>1</v>
      </c>
      <c r="N12" s="75">
        <v>5.21E-2</v>
      </c>
    </row>
    <row r="13" spans="1:25" ht="18" hidden="1" customHeight="1" thickBot="1" x14ac:dyDescent="0.35">
      <c r="G13" s="26" t="s">
        <v>19</v>
      </c>
      <c r="H13" s="46">
        <v>11267</v>
      </c>
      <c r="I13" s="47">
        <v>9240.7999999999993</v>
      </c>
      <c r="J13" s="48">
        <v>1.2192667301532336</v>
      </c>
      <c r="K13" s="49">
        <v>0.85</v>
      </c>
      <c r="L13" s="50">
        <v>0.51</v>
      </c>
      <c r="M13" s="125">
        <v>1</v>
      </c>
      <c r="N13" s="81">
        <v>5.21E-2</v>
      </c>
    </row>
    <row r="14" spans="1:25" ht="5.25" hidden="1" customHeight="1" thickBot="1" x14ac:dyDescent="0.25"/>
    <row r="15" spans="1:25" ht="18" hidden="1" customHeight="1" thickBot="1" x14ac:dyDescent="0.35">
      <c r="G15" s="28" t="s">
        <v>20</v>
      </c>
      <c r="H15" s="29">
        <v>90719</v>
      </c>
      <c r="I15" s="210">
        <v>82545.600000000006</v>
      </c>
    </row>
    <row r="24" spans="8:16" x14ac:dyDescent="0.25">
      <c r="N24" s="56"/>
      <c r="O24" s="56"/>
      <c r="P24" s="56"/>
    </row>
    <row r="32" spans="8:16" x14ac:dyDescent="0.25">
      <c r="H32" s="14"/>
      <c r="I32" s="14"/>
    </row>
    <row r="33" spans="8:9" x14ac:dyDescent="0.25">
      <c r="H33" s="14"/>
      <c r="I33" s="14"/>
    </row>
    <row r="34" spans="8:9" x14ac:dyDescent="0.25">
      <c r="H34" s="14"/>
      <c r="I34" s="14"/>
    </row>
    <row r="35" spans="8:9" x14ac:dyDescent="0.25">
      <c r="H35" s="14"/>
      <c r="I35" s="14"/>
    </row>
  </sheetData>
  <autoFilter ref="G4:N8" xr:uid="{00000000-0001-0000-0E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pageMargins left="0.7" right="0.7" top="0.75" bottom="0.75" header="0.3" footer="0.3"/>
  <pageSetup scale="7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C8D2F-0C6A-40D7-BD6E-0587128FC54F}">
  <sheetPr codeName="Hoja18">
    <tabColor rgb="FFFF0000"/>
  </sheetPr>
  <dimension ref="A1:AX17"/>
  <sheetViews>
    <sheetView zoomScale="70" zoomScaleNormal="70" workbookViewId="0">
      <selection activeCell="AB25" sqref="AB25"/>
    </sheetView>
  </sheetViews>
  <sheetFormatPr baseColWidth="10" defaultRowHeight="15" x14ac:dyDescent="0.25"/>
  <cols>
    <col min="1" max="4" width="1.140625" style="4" customWidth="1"/>
    <col min="5" max="5" width="1.140625" style="5" customWidth="1"/>
    <col min="6" max="6" width="1.140625" style="100" customWidth="1"/>
    <col min="7" max="7" width="32.140625" style="4" customWidth="1"/>
    <col min="8" max="20" width="9.7109375" style="4" customWidth="1"/>
    <col min="21" max="22" width="5" style="4" bestFit="1" customWidth="1"/>
    <col min="23" max="23" width="5.42578125" style="4" bestFit="1" customWidth="1"/>
    <col min="24" max="24" width="4.85546875" style="4" bestFit="1" customWidth="1"/>
    <col min="25" max="25" width="5.85546875" style="4" bestFit="1" customWidth="1"/>
    <col min="26" max="26" width="4.7109375" style="4" bestFit="1" customWidth="1"/>
    <col min="27" max="27" width="4" style="4" bestFit="1" customWidth="1"/>
    <col min="28" max="28" width="5.28515625" style="4" bestFit="1" customWidth="1"/>
    <col min="29" max="29" width="5.85546875" style="4" bestFit="1" customWidth="1"/>
    <col min="30" max="30" width="4.85546875" style="4" bestFit="1" customWidth="1"/>
    <col min="31" max="31" width="5.42578125" style="4" bestFit="1" customWidth="1"/>
    <col min="32" max="32" width="4.5703125" style="4" bestFit="1" customWidth="1"/>
    <col min="33" max="33" width="6.42578125" style="4" bestFit="1" customWidth="1"/>
    <col min="34" max="34" width="14.85546875" style="5" customWidth="1"/>
    <col min="35" max="35" width="12.5703125" style="4" customWidth="1"/>
    <col min="36" max="36" width="14.140625" style="4" customWidth="1"/>
    <col min="37" max="37" width="16.42578125" style="4" customWidth="1"/>
    <col min="38" max="38" width="15" style="56" customWidth="1"/>
    <col min="39" max="40" width="12.7109375" style="56" customWidth="1"/>
    <col min="41" max="43" width="12.7109375" style="4" customWidth="1"/>
    <col min="44" max="44" width="12.7109375" style="56" customWidth="1"/>
    <col min="45" max="45" width="12.7109375" style="4" customWidth="1"/>
    <col min="46" max="46" width="12.7109375" style="5" customWidth="1"/>
    <col min="47" max="48" width="12.7109375" style="4" customWidth="1"/>
    <col min="49" max="49" width="12.7109375" style="5" customWidth="1"/>
    <col min="50" max="50" width="11.42578125" style="5"/>
    <col min="51" max="16384" width="11.42578125" style="4"/>
  </cols>
  <sheetData>
    <row r="1" spans="1:50" s="2" customFormat="1" ht="21" customHeight="1" x14ac:dyDescent="0.45">
      <c r="E1" s="3"/>
      <c r="F1" s="98"/>
      <c r="G1" s="836" t="s">
        <v>0</v>
      </c>
      <c r="H1" s="836"/>
      <c r="I1" s="836"/>
      <c r="J1" s="836"/>
      <c r="K1" s="836"/>
      <c r="L1" s="836"/>
      <c r="M1" s="836"/>
      <c r="N1" s="836"/>
      <c r="O1" s="836"/>
      <c r="P1" s="836"/>
      <c r="Q1" s="836"/>
      <c r="R1" s="836"/>
      <c r="S1" s="836"/>
      <c r="T1" s="836"/>
      <c r="U1" s="836"/>
      <c r="V1" s="836"/>
      <c r="W1" s="836"/>
      <c r="X1" s="836"/>
      <c r="Y1" s="836"/>
      <c r="Z1" s="836"/>
      <c r="AA1" s="836"/>
      <c r="AB1" s="836"/>
      <c r="AC1" s="836"/>
      <c r="AD1" s="836"/>
      <c r="AE1" s="836"/>
      <c r="AF1" s="836"/>
      <c r="AG1" s="836"/>
      <c r="AH1" s="836"/>
      <c r="AI1" s="836"/>
      <c r="AJ1" s="836"/>
      <c r="AK1" s="836"/>
      <c r="AL1" s="836"/>
      <c r="AM1" s="55"/>
      <c r="AN1" s="55"/>
      <c r="AR1" s="55"/>
      <c r="AT1" s="3"/>
      <c r="AW1" s="3"/>
      <c r="AX1" s="3"/>
    </row>
    <row r="2" spans="1:50" s="2" customFormat="1" ht="28.5" customHeight="1" x14ac:dyDescent="0.45">
      <c r="E2" s="3"/>
      <c r="F2" s="98"/>
      <c r="G2" s="837" t="s">
        <v>2</v>
      </c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8"/>
      <c r="Y2" s="838"/>
      <c r="Z2" s="838"/>
      <c r="AA2" s="838"/>
      <c r="AB2" s="838"/>
      <c r="AC2" s="838"/>
      <c r="AD2" s="838"/>
      <c r="AE2" s="838"/>
      <c r="AF2" s="838"/>
      <c r="AG2" s="838"/>
      <c r="AH2" s="838"/>
      <c r="AI2" s="839" t="s">
        <v>542</v>
      </c>
      <c r="AJ2" s="839"/>
      <c r="AK2" s="839"/>
      <c r="AL2" s="839"/>
      <c r="AM2" s="55"/>
      <c r="AN2" s="55"/>
      <c r="AR2" s="55"/>
      <c r="AT2" s="3"/>
      <c r="AW2" s="3"/>
      <c r="AX2" s="3"/>
    </row>
    <row r="3" spans="1:50" ht="3" customHeight="1" thickBot="1" x14ac:dyDescent="0.3"/>
    <row r="4" spans="1:50" ht="15" customHeight="1" x14ac:dyDescent="0.25">
      <c r="G4" s="57"/>
      <c r="H4" s="986" t="s">
        <v>470</v>
      </c>
      <c r="I4" s="986"/>
      <c r="J4" s="986"/>
      <c r="K4" s="986"/>
      <c r="L4" s="986"/>
      <c r="M4" s="986"/>
      <c r="N4" s="986"/>
      <c r="O4" s="986"/>
      <c r="P4" s="986"/>
      <c r="Q4" s="986"/>
      <c r="R4" s="986"/>
      <c r="S4" s="986"/>
      <c r="T4" s="986"/>
      <c r="U4" s="986"/>
      <c r="V4" s="986"/>
      <c r="W4" s="986"/>
      <c r="X4" s="986"/>
      <c r="Y4" s="986"/>
      <c r="Z4" s="986"/>
      <c r="AA4" s="986"/>
      <c r="AB4" s="986"/>
      <c r="AC4" s="986"/>
      <c r="AD4" s="986"/>
      <c r="AE4" s="986"/>
      <c r="AF4" s="986"/>
      <c r="AG4" s="986"/>
      <c r="AH4" s="986"/>
      <c r="AI4" s="986"/>
      <c r="AJ4" s="986"/>
      <c r="AK4" s="986"/>
      <c r="AL4" s="995"/>
      <c r="AM4" s="4"/>
      <c r="AN4" s="4"/>
      <c r="AP4" s="5"/>
      <c r="AR4" s="4"/>
      <c r="AS4" s="85" t="s">
        <v>45</v>
      </c>
      <c r="AT4" s="86">
        <v>12</v>
      </c>
      <c r="AU4" s="5"/>
      <c r="AV4" s="5"/>
      <c r="AW4" s="4"/>
    </row>
    <row r="5" spans="1:50" ht="33" customHeight="1" thickBot="1" x14ac:dyDescent="0.3">
      <c r="G5" s="57"/>
      <c r="H5" s="997"/>
      <c r="I5" s="997"/>
      <c r="J5" s="997"/>
      <c r="K5" s="997"/>
      <c r="L5" s="997"/>
      <c r="M5" s="997"/>
      <c r="N5" s="997"/>
      <c r="O5" s="997"/>
      <c r="P5" s="997"/>
      <c r="Q5" s="997"/>
      <c r="R5" s="997"/>
      <c r="S5" s="997"/>
      <c r="T5" s="997"/>
      <c r="U5" s="997"/>
      <c r="V5" s="997"/>
      <c r="W5" s="997"/>
      <c r="X5" s="997"/>
      <c r="Y5" s="997"/>
      <c r="Z5" s="997"/>
      <c r="AA5" s="997"/>
      <c r="AB5" s="997"/>
      <c r="AC5" s="997"/>
      <c r="AD5" s="997"/>
      <c r="AE5" s="997"/>
      <c r="AF5" s="997"/>
      <c r="AG5" s="997"/>
      <c r="AH5" s="997"/>
      <c r="AI5" s="997"/>
      <c r="AJ5" s="997"/>
      <c r="AK5" s="997"/>
      <c r="AL5" s="998"/>
      <c r="AM5" s="4"/>
      <c r="AN5" s="4"/>
      <c r="AP5" s="5"/>
      <c r="AR5" s="4"/>
      <c r="AS5" s="85" t="s">
        <v>46</v>
      </c>
      <c r="AT5" s="86">
        <v>11</v>
      </c>
      <c r="AU5" s="5"/>
      <c r="AW5" s="4"/>
    </row>
    <row r="6" spans="1:50" ht="22.5" customHeight="1" thickBot="1" x14ac:dyDescent="0.3">
      <c r="G6" s="57"/>
      <c r="H6" s="988" t="s">
        <v>4</v>
      </c>
      <c r="I6" s="988"/>
      <c r="J6" s="988"/>
      <c r="K6" s="988"/>
      <c r="L6" s="988"/>
      <c r="M6" s="988"/>
      <c r="N6" s="988"/>
      <c r="O6" s="988"/>
      <c r="P6" s="988"/>
      <c r="Q6" s="988"/>
      <c r="R6" s="988"/>
      <c r="S6" s="988"/>
      <c r="T6" s="989"/>
      <c r="U6" s="987" t="s">
        <v>5</v>
      </c>
      <c r="V6" s="988"/>
      <c r="W6" s="988"/>
      <c r="X6" s="988"/>
      <c r="Y6" s="988"/>
      <c r="Z6" s="988"/>
      <c r="AA6" s="988"/>
      <c r="AB6" s="988"/>
      <c r="AC6" s="988"/>
      <c r="AD6" s="988"/>
      <c r="AE6" s="988"/>
      <c r="AF6" s="988"/>
      <c r="AG6" s="989"/>
      <c r="AH6" s="843" t="s">
        <v>6</v>
      </c>
      <c r="AI6" s="845">
        <v>2024</v>
      </c>
      <c r="AJ6" s="846"/>
      <c r="AK6" s="847" t="s">
        <v>7</v>
      </c>
      <c r="AL6" s="848"/>
      <c r="AM6" s="87" t="s">
        <v>47</v>
      </c>
      <c r="AN6" s="87" t="s">
        <v>48</v>
      </c>
      <c r="AO6" s="87" t="s">
        <v>49</v>
      </c>
      <c r="AP6" s="87" t="s">
        <v>50</v>
      </c>
      <c r="AQ6" s="87" t="s">
        <v>51</v>
      </c>
      <c r="AR6" s="87" t="s">
        <v>52</v>
      </c>
      <c r="AS6" s="87" t="s">
        <v>45</v>
      </c>
      <c r="AT6" s="87" t="s">
        <v>53</v>
      </c>
      <c r="AU6" s="87" t="s">
        <v>54</v>
      </c>
      <c r="AV6" s="87" t="s">
        <v>55</v>
      </c>
      <c r="AW6" s="87" t="s">
        <v>56</v>
      </c>
    </row>
    <row r="7" spans="1:50" ht="99.75" customHeight="1" thickBot="1" x14ac:dyDescent="0.3">
      <c r="G7" s="594" t="s">
        <v>430</v>
      </c>
      <c r="H7" s="1069" t="s">
        <v>438</v>
      </c>
      <c r="I7" s="984"/>
      <c r="J7" s="984"/>
      <c r="K7" s="984"/>
      <c r="L7" s="984"/>
      <c r="M7" s="984"/>
      <c r="N7" s="984"/>
      <c r="O7" s="984"/>
      <c r="P7" s="984"/>
      <c r="Q7" s="984"/>
      <c r="R7" s="984"/>
      <c r="S7" s="984"/>
      <c r="T7" s="985"/>
      <c r="U7" s="983" t="s">
        <v>126</v>
      </c>
      <c r="V7" s="984"/>
      <c r="W7" s="984"/>
      <c r="X7" s="984"/>
      <c r="Y7" s="984"/>
      <c r="Z7" s="984"/>
      <c r="AA7" s="984"/>
      <c r="AB7" s="984"/>
      <c r="AC7" s="984"/>
      <c r="AD7" s="984"/>
      <c r="AE7" s="984"/>
      <c r="AF7" s="984"/>
      <c r="AG7" s="985"/>
      <c r="AH7" s="899"/>
      <c r="AI7" s="11" t="s">
        <v>11</v>
      </c>
      <c r="AJ7" s="11" t="s">
        <v>12</v>
      </c>
      <c r="AK7" s="13" t="s">
        <v>13</v>
      </c>
      <c r="AL7" s="13" t="s">
        <v>538</v>
      </c>
      <c r="AM7" s="88" t="s">
        <v>57</v>
      </c>
      <c r="AN7" s="88" t="s">
        <v>58</v>
      </c>
      <c r="AO7" s="88" t="s">
        <v>59</v>
      </c>
      <c r="AP7" s="89" t="s">
        <v>60</v>
      </c>
      <c r="AQ7" s="89" t="s">
        <v>61</v>
      </c>
      <c r="AR7" s="89" t="s">
        <v>62</v>
      </c>
      <c r="AS7" s="89" t="s">
        <v>63</v>
      </c>
      <c r="AT7" s="89" t="s">
        <v>64</v>
      </c>
      <c r="AU7" s="89" t="s">
        <v>65</v>
      </c>
      <c r="AV7" s="90" t="s">
        <v>66</v>
      </c>
      <c r="AW7" s="90" t="s">
        <v>67</v>
      </c>
    </row>
    <row r="8" spans="1:50" ht="18" thickBot="1" x14ac:dyDescent="0.3">
      <c r="G8" s="431"/>
      <c r="H8" s="442" t="s">
        <v>188</v>
      </c>
      <c r="I8" s="442" t="s">
        <v>189</v>
      </c>
      <c r="J8" s="442" t="s">
        <v>190</v>
      </c>
      <c r="K8" s="442" t="s">
        <v>191</v>
      </c>
      <c r="L8" s="442" t="s">
        <v>192</v>
      </c>
      <c r="M8" s="442" t="s">
        <v>193</v>
      </c>
      <c r="N8" s="442" t="s">
        <v>194</v>
      </c>
      <c r="O8" s="442" t="s">
        <v>195</v>
      </c>
      <c r="P8" s="442" t="s">
        <v>422</v>
      </c>
      <c r="Q8" s="442" t="s">
        <v>197</v>
      </c>
      <c r="R8" s="442" t="s">
        <v>198</v>
      </c>
      <c r="S8" s="442" t="s">
        <v>199</v>
      </c>
      <c r="T8" s="866" t="s">
        <v>200</v>
      </c>
      <c r="U8" s="442" t="s">
        <v>188</v>
      </c>
      <c r="V8" s="442" t="s">
        <v>189</v>
      </c>
      <c r="W8" s="442" t="s">
        <v>190</v>
      </c>
      <c r="X8" s="442" t="s">
        <v>191</v>
      </c>
      <c r="Y8" s="442" t="s">
        <v>192</v>
      </c>
      <c r="Z8" s="442" t="s">
        <v>193</v>
      </c>
      <c r="AA8" s="442" t="s">
        <v>194</v>
      </c>
      <c r="AB8" s="442" t="s">
        <v>195</v>
      </c>
      <c r="AC8" s="442" t="s">
        <v>422</v>
      </c>
      <c r="AD8" s="442" t="s">
        <v>197</v>
      </c>
      <c r="AE8" s="442" t="s">
        <v>198</v>
      </c>
      <c r="AF8" s="442" t="s">
        <v>199</v>
      </c>
      <c r="AG8" s="866" t="s">
        <v>200</v>
      </c>
      <c r="AH8" s="636"/>
      <c r="AI8" s="639">
        <v>0.90710000000000002</v>
      </c>
      <c r="AJ8" s="435">
        <v>1</v>
      </c>
      <c r="AK8" s="116"/>
      <c r="AL8" s="434">
        <v>6.25</v>
      </c>
      <c r="AM8" s="91" t="s">
        <v>68</v>
      </c>
      <c r="AN8" s="91" t="s">
        <v>69</v>
      </c>
      <c r="AO8" s="91" t="s">
        <v>70</v>
      </c>
      <c r="AP8" s="91" t="s">
        <v>71</v>
      </c>
      <c r="AQ8" s="91" t="s">
        <v>72</v>
      </c>
      <c r="AR8" s="91" t="s">
        <v>73</v>
      </c>
      <c r="AS8" s="91" t="s">
        <v>74</v>
      </c>
      <c r="AT8" s="91" t="s">
        <v>75</v>
      </c>
      <c r="AU8" s="91" t="s">
        <v>76</v>
      </c>
      <c r="AV8" s="91" t="s">
        <v>77</v>
      </c>
      <c r="AW8" s="91" t="s">
        <v>78</v>
      </c>
    </row>
    <row r="9" spans="1:50" ht="15" customHeight="1" thickBot="1" x14ac:dyDescent="0.35">
      <c r="A9"/>
      <c r="B9"/>
      <c r="C9" s="62"/>
      <c r="D9" s="63"/>
      <c r="E9" s="64"/>
      <c r="F9" s="103"/>
      <c r="G9" s="18" t="s">
        <v>431</v>
      </c>
      <c r="H9" s="32">
        <v>15</v>
      </c>
      <c r="I9" s="32">
        <v>28</v>
      </c>
      <c r="J9" s="32">
        <v>18</v>
      </c>
      <c r="K9" s="32">
        <v>25</v>
      </c>
      <c r="L9" s="32">
        <v>19</v>
      </c>
      <c r="M9" s="32">
        <v>18</v>
      </c>
      <c r="N9" s="32">
        <v>19</v>
      </c>
      <c r="O9" s="32">
        <v>12</v>
      </c>
      <c r="P9" s="32">
        <v>27</v>
      </c>
      <c r="Q9" s="32">
        <v>19</v>
      </c>
      <c r="R9" s="32">
        <v>11</v>
      </c>
      <c r="S9" s="32">
        <v>0</v>
      </c>
      <c r="T9" s="517">
        <v>211</v>
      </c>
      <c r="U9" s="32">
        <v>17</v>
      </c>
      <c r="V9" s="32">
        <v>29</v>
      </c>
      <c r="W9" s="32">
        <v>18</v>
      </c>
      <c r="X9" s="32">
        <v>26</v>
      </c>
      <c r="Y9" s="32">
        <v>20</v>
      </c>
      <c r="Z9" s="32">
        <v>19</v>
      </c>
      <c r="AA9" s="32">
        <v>19</v>
      </c>
      <c r="AB9" s="32">
        <v>14</v>
      </c>
      <c r="AC9" s="32">
        <v>28</v>
      </c>
      <c r="AD9" s="32">
        <v>22</v>
      </c>
      <c r="AE9" s="32">
        <v>11</v>
      </c>
      <c r="AF9" s="32">
        <v>0</v>
      </c>
      <c r="AG9" s="538">
        <v>223</v>
      </c>
      <c r="AH9" s="44">
        <v>0.94618834080717484</v>
      </c>
      <c r="AI9" s="36">
        <v>0.90710000000000002</v>
      </c>
      <c r="AJ9" s="36">
        <v>0.90710000000000002</v>
      </c>
      <c r="AK9" s="107">
        <v>1</v>
      </c>
      <c r="AL9" s="69">
        <v>6.25E-2</v>
      </c>
      <c r="AM9" s="142">
        <v>0.90710000000000002</v>
      </c>
      <c r="AN9" s="142">
        <v>0.94618834080717484</v>
      </c>
      <c r="AO9" s="143">
        <v>1.0430915453722576</v>
      </c>
      <c r="AP9" s="94">
        <v>223</v>
      </c>
      <c r="AQ9" s="95">
        <v>202.2833</v>
      </c>
      <c r="AR9" s="94">
        <v>211</v>
      </c>
      <c r="AS9" s="95">
        <v>16.856941666666668</v>
      </c>
      <c r="AT9" s="95">
        <v>185.42635833333335</v>
      </c>
      <c r="AU9" s="95">
        <v>211</v>
      </c>
      <c r="AV9" s="96">
        <v>1.1379180494970083</v>
      </c>
      <c r="AW9" s="423">
        <v>25.573641666666646</v>
      </c>
    </row>
    <row r="10" spans="1:50" ht="15" customHeight="1" thickBot="1" x14ac:dyDescent="0.35">
      <c r="A10"/>
      <c r="B10"/>
      <c r="C10" s="62"/>
      <c r="D10" s="63"/>
      <c r="E10" s="64"/>
      <c r="F10" s="103"/>
      <c r="G10" s="18" t="s">
        <v>432</v>
      </c>
      <c r="H10" s="37">
        <v>21</v>
      </c>
      <c r="I10" s="37">
        <v>10</v>
      </c>
      <c r="J10" s="37">
        <v>18</v>
      </c>
      <c r="K10" s="37">
        <v>13</v>
      </c>
      <c r="L10" s="37">
        <v>9</v>
      </c>
      <c r="M10" s="37">
        <v>18</v>
      </c>
      <c r="N10" s="37">
        <v>21</v>
      </c>
      <c r="O10" s="37">
        <v>15</v>
      </c>
      <c r="P10" s="37">
        <v>14</v>
      </c>
      <c r="Q10" s="37">
        <v>17</v>
      </c>
      <c r="R10" s="37">
        <v>14</v>
      </c>
      <c r="S10" s="37">
        <v>0</v>
      </c>
      <c r="T10" s="518">
        <v>170</v>
      </c>
      <c r="U10" s="37">
        <v>21</v>
      </c>
      <c r="V10" s="37">
        <v>12</v>
      </c>
      <c r="W10" s="37">
        <v>18</v>
      </c>
      <c r="X10" s="37">
        <v>15</v>
      </c>
      <c r="Y10" s="37">
        <v>13</v>
      </c>
      <c r="Z10" s="37">
        <v>19</v>
      </c>
      <c r="AA10" s="37">
        <v>22</v>
      </c>
      <c r="AB10" s="37">
        <v>16</v>
      </c>
      <c r="AC10" s="37">
        <v>14</v>
      </c>
      <c r="AD10" s="37">
        <v>17</v>
      </c>
      <c r="AE10" s="37">
        <v>17</v>
      </c>
      <c r="AF10" s="37">
        <v>0</v>
      </c>
      <c r="AG10" s="539">
        <v>184</v>
      </c>
      <c r="AH10" s="39">
        <v>0.92391304347826086</v>
      </c>
      <c r="AI10" s="41">
        <v>0.90710000000000002</v>
      </c>
      <c r="AJ10" s="41">
        <v>0.90710000000000002</v>
      </c>
      <c r="AK10" s="110">
        <v>1</v>
      </c>
      <c r="AL10" s="69">
        <v>6.25E-2</v>
      </c>
      <c r="AM10" s="142">
        <v>0.90710000000000002</v>
      </c>
      <c r="AN10" s="142">
        <v>0.92391304347826086</v>
      </c>
      <c r="AO10" s="143">
        <v>1.0185349393432486</v>
      </c>
      <c r="AP10" s="94">
        <v>184</v>
      </c>
      <c r="AQ10" s="95">
        <v>166.90639999999999</v>
      </c>
      <c r="AR10" s="94">
        <v>170</v>
      </c>
      <c r="AS10" s="95">
        <v>13.908866666666666</v>
      </c>
      <c r="AT10" s="95">
        <v>152.99753333333334</v>
      </c>
      <c r="AU10" s="95">
        <v>170</v>
      </c>
      <c r="AV10" s="96">
        <v>1.1111290247380894</v>
      </c>
      <c r="AW10" s="423">
        <v>17.002466666666663</v>
      </c>
    </row>
    <row r="11" spans="1:50" ht="15" customHeight="1" thickBot="1" x14ac:dyDescent="0.35">
      <c r="A11"/>
      <c r="B11"/>
      <c r="C11" s="62"/>
      <c r="D11" s="63"/>
      <c r="E11" s="64"/>
      <c r="F11" s="103"/>
      <c r="G11" s="18" t="s">
        <v>433</v>
      </c>
      <c r="H11" s="37">
        <v>21</v>
      </c>
      <c r="I11" s="37">
        <v>13</v>
      </c>
      <c r="J11" s="37">
        <v>16</v>
      </c>
      <c r="K11" s="37">
        <v>7</v>
      </c>
      <c r="L11" s="37">
        <v>9</v>
      </c>
      <c r="M11" s="37">
        <v>13</v>
      </c>
      <c r="N11" s="37">
        <v>8</v>
      </c>
      <c r="O11" s="37">
        <v>11</v>
      </c>
      <c r="P11" s="37">
        <v>7</v>
      </c>
      <c r="Q11" s="37">
        <v>9</v>
      </c>
      <c r="R11" s="37">
        <v>13</v>
      </c>
      <c r="S11" s="37">
        <v>0</v>
      </c>
      <c r="T11" s="518">
        <v>127</v>
      </c>
      <c r="U11" s="37">
        <v>22</v>
      </c>
      <c r="V11" s="37">
        <v>16</v>
      </c>
      <c r="W11" s="37">
        <v>20</v>
      </c>
      <c r="X11" s="37">
        <v>11</v>
      </c>
      <c r="Y11" s="37">
        <v>9</v>
      </c>
      <c r="Z11" s="37">
        <v>14</v>
      </c>
      <c r="AA11" s="37">
        <v>9</v>
      </c>
      <c r="AB11" s="37">
        <v>11</v>
      </c>
      <c r="AC11" s="37">
        <v>7</v>
      </c>
      <c r="AD11" s="37">
        <v>9</v>
      </c>
      <c r="AE11" s="37">
        <v>15</v>
      </c>
      <c r="AF11" s="37">
        <v>0</v>
      </c>
      <c r="AG11" s="539">
        <v>143</v>
      </c>
      <c r="AH11" s="39">
        <v>0.88811188811188813</v>
      </c>
      <c r="AI11" s="41">
        <v>0.90710000000000002</v>
      </c>
      <c r="AJ11" s="41">
        <v>0.90710000000000002</v>
      </c>
      <c r="AK11" s="110">
        <v>0.97906723416590025</v>
      </c>
      <c r="AL11" s="69">
        <v>6.1191702135368765E-2</v>
      </c>
      <c r="AM11" s="142">
        <v>0.90710000000000002</v>
      </c>
      <c r="AN11" s="142">
        <v>0.88811188811188813</v>
      </c>
      <c r="AO11" s="143">
        <v>0.97906723416590025</v>
      </c>
      <c r="AP11" s="94">
        <v>143</v>
      </c>
      <c r="AQ11" s="95">
        <v>129.71530000000001</v>
      </c>
      <c r="AR11" s="94">
        <v>127</v>
      </c>
      <c r="AS11" s="95">
        <v>10.809608333333335</v>
      </c>
      <c r="AT11" s="95">
        <v>118.90569166666668</v>
      </c>
      <c r="AU11" s="95">
        <v>127</v>
      </c>
      <c r="AV11" s="96">
        <v>1.0680733463628</v>
      </c>
      <c r="AW11" s="423">
        <v>8.0943083333333163</v>
      </c>
    </row>
    <row r="12" spans="1:50" ht="15" customHeight="1" thickBot="1" x14ac:dyDescent="0.35">
      <c r="A12"/>
      <c r="B12"/>
      <c r="C12" s="62"/>
      <c r="D12" s="63"/>
      <c r="E12" s="64"/>
      <c r="F12" s="103"/>
      <c r="G12" s="18" t="s">
        <v>434</v>
      </c>
      <c r="H12" s="37">
        <v>19</v>
      </c>
      <c r="I12" s="37">
        <v>11</v>
      </c>
      <c r="J12" s="37">
        <v>11</v>
      </c>
      <c r="K12" s="37">
        <v>16</v>
      </c>
      <c r="L12" s="37">
        <v>9</v>
      </c>
      <c r="M12" s="37">
        <v>12</v>
      </c>
      <c r="N12" s="37">
        <v>11</v>
      </c>
      <c r="O12" s="37">
        <v>8</v>
      </c>
      <c r="P12" s="37">
        <v>10</v>
      </c>
      <c r="Q12" s="37">
        <v>20</v>
      </c>
      <c r="R12" s="37">
        <v>7</v>
      </c>
      <c r="S12" s="37">
        <v>0</v>
      </c>
      <c r="T12" s="518">
        <v>134</v>
      </c>
      <c r="U12" s="37">
        <v>24</v>
      </c>
      <c r="V12" s="37">
        <v>11</v>
      </c>
      <c r="W12" s="37">
        <v>14</v>
      </c>
      <c r="X12" s="37">
        <v>16</v>
      </c>
      <c r="Y12" s="37">
        <v>9</v>
      </c>
      <c r="Z12" s="37">
        <v>12</v>
      </c>
      <c r="AA12" s="37">
        <v>11</v>
      </c>
      <c r="AB12" s="37">
        <v>8</v>
      </c>
      <c r="AC12" s="37">
        <v>10</v>
      </c>
      <c r="AD12" s="37">
        <v>20</v>
      </c>
      <c r="AE12" s="37">
        <v>7</v>
      </c>
      <c r="AF12" s="37">
        <v>0</v>
      </c>
      <c r="AG12" s="539">
        <v>142</v>
      </c>
      <c r="AH12" s="39">
        <v>0.94366197183098588</v>
      </c>
      <c r="AI12" s="41">
        <v>0.90710000000000002</v>
      </c>
      <c r="AJ12" s="41">
        <v>0.90710000000000002</v>
      </c>
      <c r="AK12" s="110">
        <v>1</v>
      </c>
      <c r="AL12" s="69">
        <v>6.25E-2</v>
      </c>
      <c r="AM12" s="142">
        <v>0.90710000000000002</v>
      </c>
      <c r="AN12" s="142">
        <v>0.94366197183098588</v>
      </c>
      <c r="AO12" s="143">
        <v>1.0403064401179427</v>
      </c>
      <c r="AP12" s="94">
        <v>142</v>
      </c>
      <c r="AQ12" s="95">
        <v>128.8082</v>
      </c>
      <c r="AR12" s="94">
        <v>134</v>
      </c>
      <c r="AS12" s="95">
        <v>10.734016666666667</v>
      </c>
      <c r="AT12" s="95">
        <v>118.07418333333334</v>
      </c>
      <c r="AU12" s="95">
        <v>134</v>
      </c>
      <c r="AV12" s="96">
        <v>1.1348797528559376</v>
      </c>
      <c r="AW12" s="423">
        <v>15.925816666666663</v>
      </c>
    </row>
    <row r="13" spans="1:50" ht="15" customHeight="1" thickBot="1" x14ac:dyDescent="0.35">
      <c r="A13"/>
      <c r="B13"/>
      <c r="C13" s="62"/>
      <c r="D13" s="63"/>
      <c r="E13" s="64"/>
      <c r="F13" s="103"/>
      <c r="G13" s="18" t="s">
        <v>435</v>
      </c>
      <c r="H13" s="37">
        <v>16</v>
      </c>
      <c r="I13" s="37">
        <v>17</v>
      </c>
      <c r="J13" s="37">
        <v>11</v>
      </c>
      <c r="K13" s="37">
        <v>5</v>
      </c>
      <c r="L13" s="37">
        <v>6</v>
      </c>
      <c r="M13" s="37">
        <v>14</v>
      </c>
      <c r="N13" s="37">
        <v>8</v>
      </c>
      <c r="O13" s="37">
        <v>20</v>
      </c>
      <c r="P13" s="37">
        <v>13</v>
      </c>
      <c r="Q13" s="37">
        <v>17</v>
      </c>
      <c r="R13" s="37">
        <v>13</v>
      </c>
      <c r="S13" s="37">
        <v>0</v>
      </c>
      <c r="T13" s="518">
        <v>140</v>
      </c>
      <c r="U13" s="37">
        <v>16</v>
      </c>
      <c r="V13" s="37">
        <v>17</v>
      </c>
      <c r="W13" s="37">
        <v>12</v>
      </c>
      <c r="X13" s="37">
        <v>8</v>
      </c>
      <c r="Y13" s="37">
        <v>12</v>
      </c>
      <c r="Z13" s="37">
        <v>16</v>
      </c>
      <c r="AA13" s="37">
        <v>10</v>
      </c>
      <c r="AB13" s="37">
        <v>20</v>
      </c>
      <c r="AC13" s="37">
        <v>16</v>
      </c>
      <c r="AD13" s="37">
        <v>18</v>
      </c>
      <c r="AE13" s="37">
        <v>13</v>
      </c>
      <c r="AF13" s="37">
        <v>0</v>
      </c>
      <c r="AG13" s="539">
        <v>158</v>
      </c>
      <c r="AH13" s="39">
        <v>0.88607594936708856</v>
      </c>
      <c r="AI13" s="41">
        <v>0.90710000000000002</v>
      </c>
      <c r="AJ13" s="41">
        <v>0.90710000000000002</v>
      </c>
      <c r="AK13" s="110">
        <v>0.9768227862055876</v>
      </c>
      <c r="AL13" s="69">
        <v>6.1051424137849225E-2</v>
      </c>
      <c r="AM13" s="142">
        <v>0.90710000000000002</v>
      </c>
      <c r="AN13" s="142">
        <v>0.88607594936708856</v>
      </c>
      <c r="AO13" s="143">
        <v>0.9768227862055876</v>
      </c>
      <c r="AP13" s="94">
        <v>158</v>
      </c>
      <c r="AQ13" s="95">
        <v>143.3218</v>
      </c>
      <c r="AR13" s="94">
        <v>140</v>
      </c>
      <c r="AS13" s="95">
        <v>11.943483333333333</v>
      </c>
      <c r="AT13" s="95">
        <v>131.37831666666665</v>
      </c>
      <c r="AU13" s="95">
        <v>140</v>
      </c>
      <c r="AV13" s="96">
        <v>1.0656248576788232</v>
      </c>
      <c r="AW13" s="423">
        <v>8.6216833333333511</v>
      </c>
    </row>
    <row r="14" spans="1:50" ht="15" customHeight="1" thickBot="1" x14ac:dyDescent="0.35">
      <c r="A14"/>
      <c r="B14"/>
      <c r="C14" s="62"/>
      <c r="D14" s="63"/>
      <c r="E14" s="64"/>
      <c r="F14" s="103"/>
      <c r="G14" s="18" t="s">
        <v>436</v>
      </c>
      <c r="H14" s="37">
        <v>0</v>
      </c>
      <c r="I14" s="37">
        <v>1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518">
        <v>1</v>
      </c>
      <c r="U14" s="37">
        <v>0</v>
      </c>
      <c r="V14" s="37">
        <v>1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539">
        <v>1</v>
      </c>
      <c r="AH14" s="39">
        <v>1</v>
      </c>
      <c r="AI14" s="41">
        <v>0.90710000000000002</v>
      </c>
      <c r="AJ14" s="41">
        <v>0.90710000000000002</v>
      </c>
      <c r="AK14" s="110">
        <v>1</v>
      </c>
      <c r="AL14" s="69">
        <v>6.25E-2</v>
      </c>
      <c r="AM14" s="142">
        <v>0.90710000000000002</v>
      </c>
      <c r="AN14" s="142">
        <v>1</v>
      </c>
      <c r="AO14" s="143">
        <v>1.1024142872891634</v>
      </c>
      <c r="AP14" s="94">
        <v>1</v>
      </c>
      <c r="AQ14" s="95">
        <v>0.90710000000000002</v>
      </c>
      <c r="AR14" s="94">
        <v>1</v>
      </c>
      <c r="AS14" s="95">
        <v>7.5591666666666668E-2</v>
      </c>
      <c r="AT14" s="95">
        <v>0.83150833333333329</v>
      </c>
      <c r="AU14" s="95">
        <v>1</v>
      </c>
      <c r="AV14" s="96">
        <v>1.2026337679518144</v>
      </c>
      <c r="AW14" s="423">
        <v>0.16849166666666671</v>
      </c>
    </row>
    <row r="15" spans="1:50" ht="15" customHeight="1" thickBot="1" x14ac:dyDescent="0.35">
      <c r="A15"/>
      <c r="B15"/>
      <c r="C15" s="62"/>
      <c r="D15" s="63"/>
      <c r="E15" s="64"/>
      <c r="F15" s="103"/>
      <c r="G15" s="27" t="s">
        <v>437</v>
      </c>
      <c r="H15" s="51">
        <v>2</v>
      </c>
      <c r="I15" s="51">
        <v>2</v>
      </c>
      <c r="J15" s="51">
        <v>0</v>
      </c>
      <c r="K15" s="51">
        <v>0</v>
      </c>
      <c r="L15" s="51">
        <v>2</v>
      </c>
      <c r="M15" s="51">
        <v>0</v>
      </c>
      <c r="N15" s="51">
        <v>2</v>
      </c>
      <c r="O15" s="51">
        <v>2</v>
      </c>
      <c r="P15" s="51">
        <v>4</v>
      </c>
      <c r="Q15" s="51">
        <v>2</v>
      </c>
      <c r="R15" s="51">
        <v>2</v>
      </c>
      <c r="S15" s="51">
        <v>0</v>
      </c>
      <c r="T15" s="540">
        <v>18</v>
      </c>
      <c r="U15" s="51">
        <v>3</v>
      </c>
      <c r="V15" s="51">
        <v>4</v>
      </c>
      <c r="W15" s="51">
        <v>0</v>
      </c>
      <c r="X15" s="51">
        <v>2</v>
      </c>
      <c r="Y15" s="51">
        <v>2</v>
      </c>
      <c r="Z15" s="51">
        <v>0</v>
      </c>
      <c r="AA15" s="51">
        <v>4</v>
      </c>
      <c r="AB15" s="51">
        <v>3</v>
      </c>
      <c r="AC15" s="51">
        <v>5</v>
      </c>
      <c r="AD15" s="51">
        <v>2</v>
      </c>
      <c r="AE15" s="51">
        <v>3</v>
      </c>
      <c r="AF15" s="51">
        <v>0</v>
      </c>
      <c r="AG15" s="541">
        <v>28</v>
      </c>
      <c r="AH15" s="53">
        <v>0.6428571428571429</v>
      </c>
      <c r="AI15" s="54">
        <v>0.90710000000000002</v>
      </c>
      <c r="AJ15" s="54">
        <v>0.90710000000000002</v>
      </c>
      <c r="AK15" s="113">
        <v>0.70869489897160498</v>
      </c>
      <c r="AL15" s="69">
        <v>4.4293431185725304E-2</v>
      </c>
      <c r="AM15" s="530">
        <v>0.90710000000000002</v>
      </c>
      <c r="AN15" s="530">
        <v>0.6428571428571429</v>
      </c>
      <c r="AO15" s="531">
        <v>0.70869489897160498</v>
      </c>
      <c r="AP15" s="94">
        <v>28</v>
      </c>
      <c r="AQ15" s="95">
        <v>25.398800000000001</v>
      </c>
      <c r="AR15" s="94">
        <v>18</v>
      </c>
      <c r="AS15" s="95">
        <v>2.1165666666666669</v>
      </c>
      <c r="AT15" s="95">
        <v>23.282233333333338</v>
      </c>
      <c r="AU15" s="95">
        <v>18</v>
      </c>
      <c r="AV15" s="532">
        <v>0.77312170796902346</v>
      </c>
      <c r="AW15" s="423">
        <v>-5.2822333333333376</v>
      </c>
    </row>
    <row r="16" spans="1:50" ht="15" customHeight="1" thickBot="1" x14ac:dyDescent="0.35">
      <c r="A16"/>
      <c r="B16"/>
      <c r="C16" s="62"/>
      <c r="D16" s="63"/>
      <c r="E16" s="64"/>
      <c r="F16" s="103"/>
      <c r="G16" s="529" t="s">
        <v>15</v>
      </c>
      <c r="H16" s="29">
        <v>94</v>
      </c>
      <c r="I16" s="29">
        <v>82</v>
      </c>
      <c r="J16" s="29">
        <v>74</v>
      </c>
      <c r="K16" s="29">
        <v>66</v>
      </c>
      <c r="L16" s="29">
        <v>54</v>
      </c>
      <c r="M16" s="29">
        <v>75</v>
      </c>
      <c r="N16" s="29">
        <v>69</v>
      </c>
      <c r="O16" s="29">
        <v>68</v>
      </c>
      <c r="P16" s="29">
        <v>75</v>
      </c>
      <c r="Q16" s="29">
        <v>84</v>
      </c>
      <c r="R16" s="29">
        <v>60</v>
      </c>
      <c r="S16" s="29">
        <v>0</v>
      </c>
      <c r="T16" s="542">
        <v>801</v>
      </c>
      <c r="U16" s="29">
        <v>103</v>
      </c>
      <c r="V16" s="29">
        <v>90</v>
      </c>
      <c r="W16" s="29">
        <v>82</v>
      </c>
      <c r="X16" s="29">
        <v>78</v>
      </c>
      <c r="Y16" s="29">
        <v>65</v>
      </c>
      <c r="Z16" s="29">
        <v>80</v>
      </c>
      <c r="AA16" s="29">
        <v>75</v>
      </c>
      <c r="AB16" s="29">
        <v>72</v>
      </c>
      <c r="AC16" s="29">
        <v>80</v>
      </c>
      <c r="AD16" s="29">
        <v>88</v>
      </c>
      <c r="AE16" s="29">
        <v>66</v>
      </c>
      <c r="AF16" s="29">
        <v>0</v>
      </c>
      <c r="AG16" s="543">
        <v>879</v>
      </c>
      <c r="AH16" s="466">
        <v>0.9112627986348123</v>
      </c>
      <c r="AI16" s="497">
        <v>0.90710000000000002</v>
      </c>
      <c r="AJ16" s="497">
        <v>0.90710000000000002</v>
      </c>
      <c r="AK16" s="498">
        <v>1</v>
      </c>
      <c r="AL16" s="69">
        <v>6.25E-2</v>
      </c>
      <c r="AM16" s="533">
        <v>0.90710000000000002</v>
      </c>
      <c r="AN16" s="533">
        <v>0.9112627986348123</v>
      </c>
      <c r="AO16" s="534">
        <v>1.004589128690125</v>
      </c>
      <c r="AP16" s="535">
        <v>879</v>
      </c>
      <c r="AQ16" s="536">
        <v>797.34090000000003</v>
      </c>
      <c r="AR16" s="535">
        <v>801</v>
      </c>
      <c r="AS16" s="95">
        <v>66.445075000000003</v>
      </c>
      <c r="AT16" s="536">
        <v>730.89582500000006</v>
      </c>
      <c r="AU16" s="536">
        <v>801</v>
      </c>
      <c r="AV16" s="537">
        <v>1.0959154131164999</v>
      </c>
      <c r="AW16" s="423">
        <v>70.104174999999941</v>
      </c>
    </row>
    <row r="17" spans="3:40" x14ac:dyDescent="0.25">
      <c r="C17" s="62"/>
      <c r="D17" s="63"/>
      <c r="AI17" s="56"/>
      <c r="AM17" s="119"/>
      <c r="AN17" s="119"/>
    </row>
  </sheetData>
  <autoFilter ref="G4:G16" xr:uid="{00000000-0001-0000-0F00-000000000000}"/>
  <mergeCells count="5">
    <mergeCell ref="H4:AL5"/>
    <mergeCell ref="U7:AG7"/>
    <mergeCell ref="U6:AG6"/>
    <mergeCell ref="H7:T7"/>
    <mergeCell ref="H6:T6"/>
  </mergeCells>
  <conditionalFormatting sqref="AW9:AW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E037C-2152-4B0C-8BE3-C0BB27975D6F}">
  <sheetPr codeName="Hoja19">
    <tabColor rgb="FF00B050"/>
  </sheetPr>
  <dimension ref="A1:AA45"/>
  <sheetViews>
    <sheetView zoomScale="60" zoomScaleNormal="60" workbookViewId="0">
      <selection activeCell="K6" sqref="K6"/>
    </sheetView>
  </sheetViews>
  <sheetFormatPr baseColWidth="10" defaultRowHeight="15" x14ac:dyDescent="0.25"/>
  <cols>
    <col min="1" max="4" width="1.140625" style="4" customWidth="1"/>
    <col min="5" max="5" width="1.140625" style="5" customWidth="1"/>
    <col min="6" max="6" width="1.140625" style="100" customWidth="1"/>
    <col min="7" max="7" width="31.140625" style="4" customWidth="1"/>
    <col min="8" max="10" width="25.140625" style="4" customWidth="1"/>
    <col min="11" max="11" width="22.28515625" style="4" customWidth="1"/>
    <col min="12" max="12" width="14.85546875" style="5" customWidth="1"/>
    <col min="13" max="13" width="12.5703125" style="4" customWidth="1"/>
    <col min="14" max="14" width="14.140625" style="4" customWidth="1"/>
    <col min="15" max="15" width="16.42578125" style="4" customWidth="1"/>
    <col min="16" max="16" width="15" style="56" customWidth="1"/>
    <col min="17" max="17" width="12.7109375" style="56" customWidth="1"/>
    <col min="18" max="27" width="12.7109375" style="4" customWidth="1"/>
    <col min="28" max="16384" width="11.42578125" style="4"/>
  </cols>
  <sheetData>
    <row r="1" spans="1:27" s="2" customFormat="1" ht="21.75" customHeight="1" x14ac:dyDescent="0.45">
      <c r="E1" s="3"/>
      <c r="F1" s="98"/>
      <c r="G1" s="836" t="s">
        <v>0</v>
      </c>
      <c r="H1" s="836"/>
      <c r="I1" s="836"/>
      <c r="J1" s="836"/>
      <c r="K1" s="836"/>
      <c r="L1" s="836"/>
      <c r="M1" s="836"/>
      <c r="N1" s="836"/>
      <c r="O1" s="836"/>
      <c r="P1" s="836"/>
      <c r="Q1" s="55"/>
    </row>
    <row r="2" spans="1:27" s="2" customFormat="1" ht="63" customHeight="1" x14ac:dyDescent="0.45">
      <c r="E2" s="3"/>
      <c r="F2" s="98"/>
      <c r="G2" s="837" t="s">
        <v>2</v>
      </c>
      <c r="H2" s="838"/>
      <c r="I2" s="838"/>
      <c r="J2" s="838"/>
      <c r="K2" s="838"/>
      <c r="L2" s="838"/>
      <c r="M2" s="839" t="s">
        <v>542</v>
      </c>
      <c r="N2" s="839"/>
      <c r="O2" s="839"/>
      <c r="P2" s="839"/>
    </row>
    <row r="3" spans="1:27" ht="39.75" customHeight="1" thickBot="1" x14ac:dyDescent="0.3">
      <c r="Q3" s="4"/>
      <c r="T3" s="5"/>
      <c r="W3" s="85" t="s">
        <v>45</v>
      </c>
      <c r="X3" s="86">
        <v>12</v>
      </c>
      <c r="Y3" s="5"/>
      <c r="Z3" s="5"/>
    </row>
    <row r="4" spans="1:27" ht="45" customHeight="1" x14ac:dyDescent="0.25">
      <c r="G4" s="57"/>
      <c r="H4" s="971" t="s">
        <v>502</v>
      </c>
      <c r="I4" s="986"/>
      <c r="J4" s="986"/>
      <c r="K4" s="986"/>
      <c r="L4" s="986"/>
      <c r="M4" s="986"/>
      <c r="N4" s="986"/>
      <c r="O4" s="986"/>
      <c r="P4" s="995"/>
      <c r="Q4" s="4"/>
      <c r="T4" s="5"/>
      <c r="W4" s="85" t="s">
        <v>46</v>
      </c>
      <c r="X4" s="86">
        <v>11</v>
      </c>
      <c r="Y4" s="5"/>
    </row>
    <row r="5" spans="1:27" ht="45" customHeight="1" thickBot="1" x14ac:dyDescent="0.3">
      <c r="G5" s="57"/>
      <c r="H5" s="996"/>
      <c r="I5" s="997"/>
      <c r="J5" s="997"/>
      <c r="K5" s="997"/>
      <c r="L5" s="997"/>
      <c r="M5" s="997"/>
      <c r="N5" s="997"/>
      <c r="O5" s="997"/>
      <c r="P5" s="998"/>
      <c r="Q5" s="87" t="s">
        <v>47</v>
      </c>
      <c r="R5" s="87" t="s">
        <v>48</v>
      </c>
      <c r="S5" s="87" t="s">
        <v>49</v>
      </c>
      <c r="T5" s="87" t="s">
        <v>50</v>
      </c>
      <c r="U5" s="87" t="s">
        <v>51</v>
      </c>
      <c r="V5" s="87" t="s">
        <v>52</v>
      </c>
      <c r="W5" s="87" t="s">
        <v>45</v>
      </c>
      <c r="X5" s="87" t="s">
        <v>53</v>
      </c>
      <c r="Y5" s="87" t="s">
        <v>54</v>
      </c>
      <c r="Z5" s="87" t="s">
        <v>55</v>
      </c>
      <c r="AA5" s="87" t="s">
        <v>56</v>
      </c>
    </row>
    <row r="6" spans="1:27" ht="79.5" customHeight="1" thickBot="1" x14ac:dyDescent="0.3">
      <c r="G6" s="58"/>
      <c r="H6" s="862" t="s">
        <v>4</v>
      </c>
      <c r="I6" s="862" t="s">
        <v>4</v>
      </c>
      <c r="J6" s="862" t="s">
        <v>4</v>
      </c>
      <c r="K6" s="59" t="s">
        <v>5</v>
      </c>
      <c r="L6" s="843" t="s">
        <v>6</v>
      </c>
      <c r="M6" s="845">
        <v>2024</v>
      </c>
      <c r="N6" s="846"/>
      <c r="O6" s="847" t="s">
        <v>7</v>
      </c>
      <c r="P6" s="848"/>
      <c r="Q6" s="520" t="s">
        <v>57</v>
      </c>
      <c r="R6" s="520" t="s">
        <v>58</v>
      </c>
      <c r="S6" s="520" t="s">
        <v>59</v>
      </c>
      <c r="T6" s="521" t="s">
        <v>60</v>
      </c>
      <c r="U6" s="521" t="s">
        <v>61</v>
      </c>
      <c r="V6" s="521" t="s">
        <v>62</v>
      </c>
      <c r="W6" s="521" t="s">
        <v>63</v>
      </c>
      <c r="X6" s="521" t="s">
        <v>64</v>
      </c>
      <c r="Y6" s="521" t="s">
        <v>65</v>
      </c>
      <c r="Z6" s="522" t="s">
        <v>66</v>
      </c>
      <c r="AA6" s="522" t="s">
        <v>67</v>
      </c>
    </row>
    <row r="7" spans="1:27" ht="66" customHeight="1" thickBot="1" x14ac:dyDescent="0.3">
      <c r="G7" s="594" t="s">
        <v>430</v>
      </c>
      <c r="H7" s="849" t="s">
        <v>127</v>
      </c>
      <c r="I7" s="849" t="s">
        <v>127</v>
      </c>
      <c r="J7" s="849" t="s">
        <v>127</v>
      </c>
      <c r="K7" s="10" t="s">
        <v>128</v>
      </c>
      <c r="L7" s="844"/>
      <c r="M7" s="11" t="s">
        <v>11</v>
      </c>
      <c r="N7" s="11" t="s">
        <v>499</v>
      </c>
      <c r="O7" s="211" t="s">
        <v>13</v>
      </c>
      <c r="P7" s="13" t="s">
        <v>44</v>
      </c>
      <c r="Q7" s="523" t="s">
        <v>68</v>
      </c>
      <c r="R7" s="523" t="s">
        <v>69</v>
      </c>
      <c r="S7" s="523" t="s">
        <v>70</v>
      </c>
      <c r="T7" s="523" t="s">
        <v>71</v>
      </c>
      <c r="U7" s="523" t="s">
        <v>72</v>
      </c>
      <c r="V7" s="523" t="s">
        <v>73</v>
      </c>
      <c r="W7" s="523" t="s">
        <v>74</v>
      </c>
      <c r="X7" s="523" t="s">
        <v>75</v>
      </c>
      <c r="Y7" s="523" t="s">
        <v>76</v>
      </c>
      <c r="Z7" s="523" t="s">
        <v>77</v>
      </c>
      <c r="AA7" s="523" t="s">
        <v>78</v>
      </c>
    </row>
    <row r="8" spans="1:27" ht="16.5" thickBot="1" x14ac:dyDescent="0.3">
      <c r="G8" s="654"/>
      <c r="H8" s="874" t="s">
        <v>514</v>
      </c>
      <c r="I8" s="874" t="s">
        <v>515</v>
      </c>
      <c r="J8" s="874" t="s">
        <v>532</v>
      </c>
      <c r="K8" s="432"/>
      <c r="L8" s="655"/>
      <c r="M8" s="481">
        <v>0.2344</v>
      </c>
      <c r="N8" s="656">
        <v>1</v>
      </c>
      <c r="O8" s="434"/>
      <c r="P8" s="434">
        <v>6.25</v>
      </c>
      <c r="Q8" s="657"/>
      <c r="R8" s="657"/>
      <c r="S8" s="657"/>
      <c r="T8" s="657"/>
      <c r="U8" s="657"/>
      <c r="V8" s="657"/>
      <c r="W8" s="657"/>
      <c r="X8" s="657"/>
      <c r="Y8" s="657"/>
      <c r="Z8" s="657"/>
      <c r="AA8" s="657"/>
    </row>
    <row r="9" spans="1:27" ht="15" customHeight="1" thickBot="1" x14ac:dyDescent="0.35">
      <c r="A9" s="209"/>
      <c r="B9" s="209"/>
      <c r="C9" s="62"/>
      <c r="D9" s="63"/>
      <c r="E9" s="64"/>
      <c r="F9" s="103"/>
      <c r="G9" s="18" t="s">
        <v>431</v>
      </c>
      <c r="H9" s="67">
        <v>171</v>
      </c>
      <c r="I9" s="67">
        <v>196</v>
      </c>
      <c r="J9" s="67">
        <v>164</v>
      </c>
      <c r="K9" s="67">
        <v>1829.8980000000001</v>
      </c>
      <c r="L9" s="34">
        <v>8.9622481690236275E-2</v>
      </c>
      <c r="M9" s="36">
        <v>0.2344</v>
      </c>
      <c r="N9" s="36">
        <v>0.2344</v>
      </c>
      <c r="O9" s="107">
        <v>0.38234847137472816</v>
      </c>
      <c r="P9" s="69">
        <v>2.3896779460920513E-2</v>
      </c>
      <c r="Q9" s="142">
        <v>0.2344</v>
      </c>
      <c r="R9" s="142">
        <v>8.9622481690236275E-2</v>
      </c>
      <c r="S9" s="143">
        <v>0.38234847137472816</v>
      </c>
      <c r="T9" s="94">
        <v>1829.8980000000001</v>
      </c>
      <c r="U9" s="95">
        <v>428.92809120000004</v>
      </c>
      <c r="V9" s="94">
        <v>164</v>
      </c>
      <c r="W9" s="95">
        <v>35.744007600000003</v>
      </c>
      <c r="X9" s="95">
        <v>393.18408360000001</v>
      </c>
      <c r="Y9" s="95">
        <v>164</v>
      </c>
      <c r="Z9" s="96">
        <v>0.41710742331788531</v>
      </c>
      <c r="AA9" s="423">
        <v>-229.18408360000001</v>
      </c>
    </row>
    <row r="10" spans="1:27" ht="15" customHeight="1" thickBot="1" x14ac:dyDescent="0.35">
      <c r="A10" s="209"/>
      <c r="B10" s="209"/>
      <c r="C10" s="62"/>
      <c r="D10" s="63"/>
      <c r="E10" s="64"/>
      <c r="F10" s="103"/>
      <c r="G10" s="18" t="s">
        <v>432</v>
      </c>
      <c r="H10" s="72">
        <v>449</v>
      </c>
      <c r="I10" s="72">
        <v>465</v>
      </c>
      <c r="J10" s="72">
        <v>492</v>
      </c>
      <c r="K10" s="72">
        <v>1565</v>
      </c>
      <c r="L10" s="34">
        <v>0.31437699680511183</v>
      </c>
      <c r="M10" s="41">
        <v>0.2344</v>
      </c>
      <c r="N10" s="41">
        <v>0.2344</v>
      </c>
      <c r="O10" s="110">
        <v>1</v>
      </c>
      <c r="P10" s="69">
        <v>6.25E-2</v>
      </c>
      <c r="Q10" s="142">
        <v>0.2344</v>
      </c>
      <c r="R10" s="142">
        <v>0.31437699680511183</v>
      </c>
      <c r="S10" s="143">
        <v>1.3411987918306818</v>
      </c>
      <c r="T10" s="94">
        <v>1565</v>
      </c>
      <c r="U10" s="95">
        <v>366.83600000000001</v>
      </c>
      <c r="V10" s="94">
        <v>492</v>
      </c>
      <c r="W10" s="95">
        <v>30.569666666666667</v>
      </c>
      <c r="X10" s="95">
        <v>336.26633333333331</v>
      </c>
      <c r="Y10" s="95">
        <v>492</v>
      </c>
      <c r="Z10" s="96">
        <v>1.4631259547243802</v>
      </c>
      <c r="AA10" s="423">
        <v>155.73366666666669</v>
      </c>
    </row>
    <row r="11" spans="1:27" ht="15" customHeight="1" thickBot="1" x14ac:dyDescent="0.35">
      <c r="A11" s="209"/>
      <c r="B11" s="209"/>
      <c r="C11" s="62"/>
      <c r="D11" s="63"/>
      <c r="E11" s="64"/>
      <c r="F11" s="103"/>
      <c r="G11" s="18" t="s">
        <v>433</v>
      </c>
      <c r="H11" s="72">
        <v>164</v>
      </c>
      <c r="I11" s="72">
        <v>180</v>
      </c>
      <c r="J11" s="72">
        <v>184</v>
      </c>
      <c r="K11" s="72">
        <v>1290</v>
      </c>
      <c r="L11" s="34">
        <v>0.14263565891472868</v>
      </c>
      <c r="M11" s="41">
        <v>0.2344</v>
      </c>
      <c r="N11" s="41">
        <v>0.2344</v>
      </c>
      <c r="O11" s="110">
        <v>0.60851390321983223</v>
      </c>
      <c r="P11" s="69">
        <v>3.8032118951239514E-2</v>
      </c>
      <c r="Q11" s="142">
        <v>0.2344</v>
      </c>
      <c r="R11" s="142">
        <v>0.14263565891472868</v>
      </c>
      <c r="S11" s="143">
        <v>0.60851390321983223</v>
      </c>
      <c r="T11" s="94">
        <v>1290</v>
      </c>
      <c r="U11" s="95">
        <v>302.37599999999998</v>
      </c>
      <c r="V11" s="94">
        <v>184</v>
      </c>
      <c r="W11" s="95">
        <v>25.197999999999997</v>
      </c>
      <c r="X11" s="95">
        <v>277.17799999999994</v>
      </c>
      <c r="Y11" s="95">
        <v>184</v>
      </c>
      <c r="Z11" s="96">
        <v>0.6638333489670899</v>
      </c>
      <c r="AA11" s="423">
        <v>-93.17799999999994</v>
      </c>
    </row>
    <row r="12" spans="1:27" ht="15" customHeight="1" thickBot="1" x14ac:dyDescent="0.35">
      <c r="A12" s="209"/>
      <c r="B12" s="209"/>
      <c r="C12" s="62"/>
      <c r="D12" s="63"/>
      <c r="E12" s="64"/>
      <c r="F12" s="103"/>
      <c r="G12" s="18" t="s">
        <v>434</v>
      </c>
      <c r="H12" s="72">
        <v>235</v>
      </c>
      <c r="I12" s="72">
        <v>249</v>
      </c>
      <c r="J12" s="72">
        <v>248</v>
      </c>
      <c r="K12" s="72">
        <v>1272.2496000000001</v>
      </c>
      <c r="L12" s="34">
        <v>0.19493030298457156</v>
      </c>
      <c r="M12" s="41">
        <v>0.2344</v>
      </c>
      <c r="N12" s="41">
        <v>0.2344</v>
      </c>
      <c r="O12" s="110">
        <v>0.83161392058264316</v>
      </c>
      <c r="P12" s="69">
        <v>5.1975870036415198E-2</v>
      </c>
      <c r="Q12" s="142">
        <v>0.2344</v>
      </c>
      <c r="R12" s="142">
        <v>0.19493030298457156</v>
      </c>
      <c r="S12" s="143">
        <v>0.83161392058264316</v>
      </c>
      <c r="T12" s="94">
        <v>1272.2496000000001</v>
      </c>
      <c r="U12" s="95">
        <v>298.21530624000002</v>
      </c>
      <c r="V12" s="94">
        <v>248</v>
      </c>
      <c r="W12" s="95">
        <v>24.851275520000002</v>
      </c>
      <c r="X12" s="95">
        <v>273.36403072000002</v>
      </c>
      <c r="Y12" s="95">
        <v>248</v>
      </c>
      <c r="Z12" s="96">
        <v>0.90721518609015628</v>
      </c>
      <c r="AA12" s="423">
        <v>-25.364030720000017</v>
      </c>
    </row>
    <row r="13" spans="1:27" ht="15" customHeight="1" thickBot="1" x14ac:dyDescent="0.35">
      <c r="A13" s="209"/>
      <c r="B13" s="209"/>
      <c r="C13" s="62"/>
      <c r="D13" s="63"/>
      <c r="E13" s="64"/>
      <c r="F13" s="103"/>
      <c r="G13" s="18" t="s">
        <v>435</v>
      </c>
      <c r="H13" s="72">
        <v>489</v>
      </c>
      <c r="I13" s="72">
        <v>502</v>
      </c>
      <c r="J13" s="72">
        <v>520</v>
      </c>
      <c r="K13" s="72">
        <v>1190</v>
      </c>
      <c r="L13" s="34">
        <v>0.43697478991596639</v>
      </c>
      <c r="M13" s="41">
        <v>0.2344</v>
      </c>
      <c r="N13" s="41">
        <v>0.2344</v>
      </c>
      <c r="O13" s="110">
        <v>1</v>
      </c>
      <c r="P13" s="69">
        <v>6.25E-2</v>
      </c>
      <c r="Q13" s="142">
        <v>0.2344</v>
      </c>
      <c r="R13" s="142">
        <v>0.43697478991596639</v>
      </c>
      <c r="S13" s="143">
        <v>1.8642269194367167</v>
      </c>
      <c r="T13" s="94">
        <v>1190</v>
      </c>
      <c r="U13" s="95">
        <v>278.93599999999998</v>
      </c>
      <c r="V13" s="94">
        <v>520</v>
      </c>
      <c r="W13" s="95">
        <v>23.244666666666664</v>
      </c>
      <c r="X13" s="95">
        <v>255.69133333333329</v>
      </c>
      <c r="Y13" s="95">
        <v>520</v>
      </c>
      <c r="Z13" s="96">
        <v>2.0337020939309638</v>
      </c>
      <c r="AA13" s="423">
        <v>264.30866666666668</v>
      </c>
    </row>
    <row r="14" spans="1:27" ht="15" customHeight="1" thickBot="1" x14ac:dyDescent="0.35">
      <c r="A14" s="209"/>
      <c r="B14" s="209"/>
      <c r="C14" s="62"/>
      <c r="D14" s="63"/>
      <c r="E14" s="64"/>
      <c r="F14" s="103"/>
      <c r="G14" s="18" t="s">
        <v>436</v>
      </c>
      <c r="H14" s="72">
        <v>0</v>
      </c>
      <c r="I14" s="72">
        <v>0</v>
      </c>
      <c r="J14" s="72">
        <v>0</v>
      </c>
      <c r="K14" s="72">
        <v>24.101999999999997</v>
      </c>
      <c r="L14" s="34">
        <v>0</v>
      </c>
      <c r="M14" s="41">
        <v>0.2344</v>
      </c>
      <c r="N14" s="41">
        <v>0.2344</v>
      </c>
      <c r="O14" s="110">
        <v>0</v>
      </c>
      <c r="P14" s="69">
        <v>0</v>
      </c>
      <c r="Q14" s="142">
        <v>0.2344</v>
      </c>
      <c r="R14" s="142">
        <v>0</v>
      </c>
      <c r="S14" s="143">
        <v>0</v>
      </c>
      <c r="T14" s="94">
        <v>24.101999999999997</v>
      </c>
      <c r="U14" s="95">
        <v>5.6495087999999996</v>
      </c>
      <c r="V14" s="94">
        <v>0</v>
      </c>
      <c r="W14" s="95">
        <v>0.47079239999999994</v>
      </c>
      <c r="X14" s="95">
        <v>5.178716399999999</v>
      </c>
      <c r="Y14" s="95">
        <v>0</v>
      </c>
      <c r="Z14" s="96">
        <v>0</v>
      </c>
      <c r="AA14" s="423">
        <v>-5.178716399999999</v>
      </c>
    </row>
    <row r="15" spans="1:27" ht="15" customHeight="1" thickBot="1" x14ac:dyDescent="0.35">
      <c r="A15" s="209"/>
      <c r="B15" s="209"/>
      <c r="C15" s="62"/>
      <c r="D15" s="63"/>
      <c r="E15" s="64"/>
      <c r="F15" s="103"/>
      <c r="G15" s="27" t="s">
        <v>437</v>
      </c>
      <c r="H15" s="72">
        <v>115</v>
      </c>
      <c r="I15" s="72">
        <v>120</v>
      </c>
      <c r="J15" s="72">
        <v>127</v>
      </c>
      <c r="K15" s="112">
        <v>335.75040000000001</v>
      </c>
      <c r="L15" s="34">
        <v>0.37825718152532356</v>
      </c>
      <c r="M15" s="54">
        <v>0.2344</v>
      </c>
      <c r="N15" s="54">
        <v>0.2344</v>
      </c>
      <c r="O15" s="113">
        <v>1</v>
      </c>
      <c r="P15" s="69">
        <v>6.25E-2</v>
      </c>
      <c r="Q15" s="530">
        <v>0.2344</v>
      </c>
      <c r="R15" s="530">
        <v>0.37825718152532356</v>
      </c>
      <c r="S15" s="531">
        <v>1.6137251771558172</v>
      </c>
      <c r="T15" s="94">
        <v>335.75040000000001</v>
      </c>
      <c r="U15" s="95">
        <v>78.699893760000009</v>
      </c>
      <c r="V15" s="94">
        <v>127</v>
      </c>
      <c r="W15" s="95">
        <v>6.5583244800000005</v>
      </c>
      <c r="X15" s="95">
        <v>72.141569279999999</v>
      </c>
      <c r="Y15" s="95">
        <v>127</v>
      </c>
      <c r="Z15" s="532">
        <v>1.7604274659881642</v>
      </c>
      <c r="AA15" s="423">
        <v>54.858430720000001</v>
      </c>
    </row>
    <row r="16" spans="1:27" ht="15" customHeight="1" thickBot="1" x14ac:dyDescent="0.35">
      <c r="A16" s="209"/>
      <c r="B16" s="209"/>
      <c r="C16" s="62"/>
      <c r="D16" s="63"/>
      <c r="E16" s="64"/>
      <c r="F16" s="103"/>
      <c r="G16" s="529" t="s">
        <v>15</v>
      </c>
      <c r="H16" s="527">
        <v>1623</v>
      </c>
      <c r="I16" s="527">
        <v>1712</v>
      </c>
      <c r="J16" s="527">
        <v>1735</v>
      </c>
      <c r="K16" s="527">
        <v>7507</v>
      </c>
      <c r="L16" s="34">
        <v>0.23111762355135207</v>
      </c>
      <c r="M16" s="497">
        <v>0.2344</v>
      </c>
      <c r="N16" s="36">
        <v>0.2344</v>
      </c>
      <c r="O16" s="498">
        <v>0.98599668750576819</v>
      </c>
      <c r="P16" s="69">
        <v>6.1624792969110519E-2</v>
      </c>
      <c r="Q16" s="533">
        <v>0.2344</v>
      </c>
      <c r="R16" s="533">
        <v>0.23111762355135207</v>
      </c>
      <c r="S16" s="560">
        <v>0.98599668750576819</v>
      </c>
      <c r="T16" s="817">
        <v>7507</v>
      </c>
      <c r="U16" s="536">
        <v>1759.6407999999999</v>
      </c>
      <c r="V16" s="535">
        <v>1735</v>
      </c>
      <c r="W16" s="536">
        <v>146.63673333333332</v>
      </c>
      <c r="X16" s="536">
        <v>1613.0040666666666</v>
      </c>
      <c r="Y16" s="818">
        <v>1735</v>
      </c>
      <c r="Z16" s="563">
        <v>1.0756327500062925</v>
      </c>
      <c r="AA16" s="423">
        <v>121.99593333333337</v>
      </c>
    </row>
    <row r="17" spans="8:18" x14ac:dyDescent="0.25">
      <c r="H17" s="62"/>
      <c r="I17" s="62"/>
      <c r="J17" s="62"/>
      <c r="K17" s="62"/>
      <c r="M17" s="56"/>
      <c r="Q17" s="119"/>
      <c r="R17" s="119"/>
    </row>
    <row r="29" spans="8:18" x14ac:dyDescent="0.25">
      <c r="H29" s="14"/>
      <c r="I29" s="14"/>
      <c r="J29" s="14"/>
      <c r="K29" s="14"/>
    </row>
    <row r="30" spans="8:18" x14ac:dyDescent="0.25">
      <c r="H30" s="14"/>
      <c r="I30" s="14"/>
      <c r="J30" s="14"/>
      <c r="K30" s="14"/>
    </row>
    <row r="31" spans="8:18" x14ac:dyDescent="0.25">
      <c r="H31" s="14"/>
      <c r="I31" s="14"/>
      <c r="J31" s="14"/>
      <c r="K31" s="14"/>
    </row>
    <row r="32" spans="8:18" x14ac:dyDescent="0.25">
      <c r="H32" s="14"/>
      <c r="I32" s="14"/>
      <c r="J32" s="14"/>
      <c r="K32" s="14"/>
    </row>
    <row r="33" spans="8:11" x14ac:dyDescent="0.25">
      <c r="H33" s="14"/>
      <c r="I33" s="14"/>
      <c r="J33" s="14"/>
      <c r="K33" s="14"/>
    </row>
    <row r="34" spans="8:11" x14ac:dyDescent="0.25">
      <c r="H34" s="14"/>
      <c r="I34" s="14"/>
      <c r="J34" s="14"/>
      <c r="K34" s="14"/>
    </row>
    <row r="35" spans="8:11" x14ac:dyDescent="0.25">
      <c r="H35" s="14"/>
      <c r="I35" s="14"/>
      <c r="J35" s="14"/>
      <c r="K35" s="14"/>
    </row>
    <row r="36" spans="8:11" x14ac:dyDescent="0.25">
      <c r="H36" s="14"/>
      <c r="I36" s="14"/>
      <c r="J36" s="14"/>
      <c r="K36" s="14"/>
    </row>
    <row r="37" spans="8:11" x14ac:dyDescent="0.25">
      <c r="H37" s="14"/>
      <c r="I37" s="14"/>
      <c r="J37" s="14"/>
      <c r="K37" s="14"/>
    </row>
    <row r="38" spans="8:11" x14ac:dyDescent="0.25">
      <c r="H38" s="14"/>
      <c r="I38" s="14"/>
      <c r="J38" s="14"/>
      <c r="K38" s="14"/>
    </row>
    <row r="39" spans="8:11" x14ac:dyDescent="0.25">
      <c r="H39" s="14"/>
      <c r="I39" s="14"/>
      <c r="J39" s="14"/>
      <c r="K39" s="14"/>
    </row>
    <row r="40" spans="8:11" x14ac:dyDescent="0.25">
      <c r="H40" s="14"/>
      <c r="I40" s="14"/>
      <c r="J40" s="14"/>
      <c r="K40" s="14"/>
    </row>
    <row r="41" spans="8:11" x14ac:dyDescent="0.25">
      <c r="H41" s="14"/>
      <c r="I41" s="14"/>
      <c r="J41" s="14"/>
      <c r="K41" s="14"/>
    </row>
    <row r="42" spans="8:11" x14ac:dyDescent="0.25">
      <c r="H42" s="14"/>
      <c r="I42" s="14"/>
      <c r="J42" s="14"/>
      <c r="K42" s="14"/>
    </row>
    <row r="43" spans="8:11" x14ac:dyDescent="0.25">
      <c r="H43" s="14"/>
      <c r="I43" s="14"/>
      <c r="J43" s="14"/>
      <c r="K43" s="14"/>
    </row>
    <row r="44" spans="8:11" x14ac:dyDescent="0.25">
      <c r="H44" s="14"/>
      <c r="I44" s="14"/>
      <c r="J44" s="14"/>
      <c r="K44" s="14"/>
    </row>
    <row r="45" spans="8:11" x14ac:dyDescent="0.25">
      <c r="H45" s="14"/>
      <c r="I45" s="14"/>
      <c r="J45" s="14"/>
      <c r="K45" s="14"/>
    </row>
  </sheetData>
  <mergeCells count="1">
    <mergeCell ref="H4:P5"/>
  </mergeCells>
  <phoneticPr fontId="65" type="noConversion"/>
  <conditionalFormatting sqref="AA9:AA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9B386-A78B-4EBA-A603-9454D3DFA53F}">
  <sheetPr codeName="Hoja3"/>
  <dimension ref="B2:BA69"/>
  <sheetViews>
    <sheetView zoomScale="110" zoomScaleNormal="110" workbookViewId="0">
      <selection activeCell="Q37" sqref="Q37"/>
    </sheetView>
  </sheetViews>
  <sheetFormatPr baseColWidth="10" defaultRowHeight="12.75" x14ac:dyDescent="0.2"/>
  <cols>
    <col min="1" max="1" width="5" customWidth="1"/>
    <col min="3" max="3" width="31.42578125" customWidth="1"/>
    <col min="4" max="4" width="58.140625" customWidth="1"/>
    <col min="5" max="5" width="51.7109375" customWidth="1"/>
    <col min="6" max="6" width="17.7109375" customWidth="1"/>
    <col min="7" max="7" width="2.28515625" customWidth="1"/>
    <col min="15" max="15" width="3" bestFit="1" customWidth="1"/>
    <col min="16" max="16" width="4" bestFit="1" customWidth="1"/>
    <col min="17" max="17" width="2.5703125" customWidth="1"/>
    <col min="18" max="18" width="2.5703125" style="327" customWidth="1"/>
    <col min="19" max="19" width="2.5703125" customWidth="1"/>
    <col min="20" max="20" width="3.42578125" customWidth="1"/>
    <col min="21" max="21" width="8" customWidth="1"/>
    <col min="22" max="22" width="4.5703125" customWidth="1"/>
    <col min="23" max="23" width="11.42578125" style="328"/>
    <col min="24" max="24" width="3.28515625" customWidth="1"/>
    <col min="26" max="26" width="4.28515625" customWidth="1"/>
    <col min="27" max="27" width="7.5703125" style="329" bestFit="1" customWidth="1"/>
    <col min="28" max="28" width="4" customWidth="1"/>
    <col min="29" max="30" width="4.85546875" customWidth="1"/>
    <col min="31" max="31" width="5.28515625" customWidth="1"/>
    <col min="32" max="32" width="6.85546875" style="328" customWidth="1"/>
    <col min="33" max="35" width="4.85546875" customWidth="1"/>
    <col min="36" max="36" width="8" customWidth="1"/>
    <col min="37" max="37" width="4.85546875" customWidth="1"/>
    <col min="38" max="38" width="3.5703125" customWidth="1"/>
    <col min="39" max="39" width="8" customWidth="1"/>
    <col min="40" max="40" width="4.5703125" customWidth="1"/>
    <col min="41" max="41" width="6.5703125" style="328" bestFit="1" customWidth="1"/>
    <col min="42" max="42" width="3.28515625" customWidth="1"/>
    <col min="43" max="43" width="3.28515625" bestFit="1" customWidth="1"/>
    <col min="44" max="44" width="4.28515625" customWidth="1"/>
    <col min="45" max="45" width="6.5703125" bestFit="1" customWidth="1"/>
    <col min="47" max="47" width="7.5703125" customWidth="1"/>
    <col min="48" max="48" width="5.28515625" customWidth="1"/>
    <col min="50" max="50" width="2.140625" customWidth="1"/>
  </cols>
  <sheetData>
    <row r="2" spans="2:41" ht="19.5" thickBot="1" x14ac:dyDescent="0.25">
      <c r="B2" s="960" t="s">
        <v>249</v>
      </c>
      <c r="C2" s="960"/>
      <c r="D2" s="960"/>
      <c r="E2" s="960"/>
      <c r="F2" s="960"/>
    </row>
    <row r="3" spans="2:41" s="108" customFormat="1" ht="26.25" thickBot="1" x14ac:dyDescent="0.25">
      <c r="B3" s="330" t="s">
        <v>250</v>
      </c>
      <c r="C3" s="331" t="s">
        <v>251</v>
      </c>
      <c r="D3" s="331" t="s">
        <v>252</v>
      </c>
      <c r="E3" s="331" t="s">
        <v>253</v>
      </c>
      <c r="F3" s="331" t="s">
        <v>254</v>
      </c>
      <c r="H3" s="108" t="s">
        <v>255</v>
      </c>
      <c r="R3" s="332"/>
      <c r="W3" s="65"/>
      <c r="AA3" s="333"/>
      <c r="AF3" s="65"/>
      <c r="AO3" s="65"/>
    </row>
    <row r="4" spans="2:41" s="108" customFormat="1" ht="63.75" customHeight="1" x14ac:dyDescent="0.25">
      <c r="B4" s="938">
        <v>1</v>
      </c>
      <c r="C4" s="953" t="s">
        <v>256</v>
      </c>
      <c r="D4" s="953" t="s">
        <v>257</v>
      </c>
      <c r="E4" s="938" t="s">
        <v>258</v>
      </c>
      <c r="F4" s="961">
        <v>4</v>
      </c>
      <c r="H4" s="334" t="s">
        <v>259</v>
      </c>
      <c r="R4" s="332"/>
      <c r="W4" s="65"/>
      <c r="AA4" s="333"/>
      <c r="AF4" s="65"/>
      <c r="AO4" s="65"/>
    </row>
    <row r="5" spans="2:41" s="108" customFormat="1" x14ac:dyDescent="0.2">
      <c r="B5" s="956"/>
      <c r="C5" s="957"/>
      <c r="D5" s="957"/>
      <c r="E5" s="956"/>
      <c r="F5" s="962"/>
      <c r="R5" s="332"/>
      <c r="W5" s="65"/>
      <c r="AA5" s="333"/>
      <c r="AF5" s="65"/>
      <c r="AO5" s="65"/>
    </row>
    <row r="6" spans="2:41" s="108" customFormat="1" x14ac:dyDescent="0.2">
      <c r="B6" s="956"/>
      <c r="C6" s="957"/>
      <c r="D6" s="957"/>
      <c r="E6" s="956"/>
      <c r="F6" s="962"/>
      <c r="R6" s="332"/>
      <c r="W6" s="65"/>
      <c r="AA6" s="333"/>
      <c r="AF6" s="65"/>
      <c r="AO6" s="65"/>
    </row>
    <row r="7" spans="2:41" s="108" customFormat="1" ht="12.75" customHeight="1" x14ac:dyDescent="0.2">
      <c r="B7" s="956"/>
      <c r="C7" s="957"/>
      <c r="D7" s="957"/>
      <c r="E7" s="958"/>
      <c r="F7" s="962"/>
      <c r="R7" s="332"/>
      <c r="W7" s="65"/>
      <c r="AA7" s="333"/>
      <c r="AF7" s="65"/>
      <c r="AO7" s="65"/>
    </row>
    <row r="8" spans="2:41" s="108" customFormat="1" ht="38.25" customHeight="1" thickBot="1" x14ac:dyDescent="0.25">
      <c r="B8" s="939"/>
      <c r="C8" s="954"/>
      <c r="D8" s="954"/>
      <c r="E8" s="959"/>
      <c r="F8" s="963"/>
      <c r="R8" s="332"/>
      <c r="W8" s="65"/>
      <c r="AA8" s="333"/>
      <c r="AF8" s="65"/>
      <c r="AO8" s="65"/>
    </row>
    <row r="9" spans="2:41" s="108" customFormat="1" ht="38.25" customHeight="1" thickBot="1" x14ac:dyDescent="0.25">
      <c r="B9" s="938">
        <v>2</v>
      </c>
      <c r="C9" s="953" t="s">
        <v>260</v>
      </c>
      <c r="D9" s="336" t="s">
        <v>261</v>
      </c>
      <c r="E9" s="337">
        <v>1</v>
      </c>
      <c r="F9" s="338">
        <v>4</v>
      </c>
      <c r="R9" s="332"/>
      <c r="W9" s="65"/>
      <c r="AA9" s="333"/>
      <c r="AF9" s="65"/>
      <c r="AO9" s="65"/>
    </row>
    <row r="10" spans="2:41" s="108" customFormat="1" ht="27" customHeight="1" thickBot="1" x14ac:dyDescent="0.25">
      <c r="B10" s="939"/>
      <c r="C10" s="954"/>
      <c r="D10" s="339" t="s">
        <v>262</v>
      </c>
      <c r="E10" s="337">
        <v>1</v>
      </c>
      <c r="F10" s="340">
        <v>4</v>
      </c>
      <c r="R10" s="332"/>
      <c r="W10" s="65"/>
      <c r="AA10" s="333"/>
      <c r="AF10" s="65"/>
      <c r="AO10" s="65"/>
    </row>
    <row r="11" spans="2:41" s="108" customFormat="1" ht="16.5" customHeight="1" thickBot="1" x14ac:dyDescent="0.25">
      <c r="B11" s="933" t="s">
        <v>263</v>
      </c>
      <c r="C11" s="934"/>
      <c r="D11" s="934"/>
      <c r="E11" s="935"/>
      <c r="F11" s="341">
        <v>0.12</v>
      </c>
      <c r="R11" s="332"/>
      <c r="W11" s="65"/>
      <c r="AA11" s="333"/>
      <c r="AF11" s="65"/>
      <c r="AO11" s="65"/>
    </row>
    <row r="12" spans="2:41" s="108" customFormat="1" ht="15.75" customHeight="1" x14ac:dyDescent="0.2">
      <c r="B12" s="342"/>
      <c r="R12" s="332"/>
      <c r="W12" s="65"/>
      <c r="AA12" s="333"/>
      <c r="AF12" s="65"/>
      <c r="AO12" s="65"/>
    </row>
    <row r="13" spans="2:41" s="108" customFormat="1" ht="18.75" x14ac:dyDescent="0.2">
      <c r="B13" s="955" t="s">
        <v>264</v>
      </c>
      <c r="C13" s="955"/>
      <c r="D13" s="955"/>
      <c r="E13" s="955"/>
      <c r="F13" s="955"/>
      <c r="R13" s="332"/>
      <c r="W13" s="65"/>
      <c r="AA13" s="333"/>
      <c r="AF13" s="65"/>
      <c r="AO13" s="65"/>
    </row>
    <row r="14" spans="2:41" s="108" customFormat="1" ht="13.5" customHeight="1" thickBot="1" x14ac:dyDescent="0.25">
      <c r="B14" s="342"/>
      <c r="R14" s="332"/>
      <c r="W14" s="65"/>
      <c r="AA14" s="333"/>
      <c r="AF14" s="65"/>
      <c r="AO14" s="65"/>
    </row>
    <row r="15" spans="2:41" s="108" customFormat="1" ht="27" customHeight="1" thickBot="1" x14ac:dyDescent="0.25">
      <c r="B15" s="343" t="s">
        <v>250</v>
      </c>
      <c r="C15" s="344" t="s">
        <v>251</v>
      </c>
      <c r="D15" s="344" t="s">
        <v>252</v>
      </c>
      <c r="E15" s="344" t="s">
        <v>265</v>
      </c>
      <c r="F15" s="344" t="s">
        <v>254</v>
      </c>
      <c r="R15" s="332"/>
      <c r="W15" s="65"/>
      <c r="AA15" s="333"/>
      <c r="AF15" s="65"/>
      <c r="AO15" s="65"/>
    </row>
    <row r="16" spans="2:41" s="108" customFormat="1" ht="40.5" customHeight="1" thickBot="1" x14ac:dyDescent="0.25">
      <c r="B16" s="335">
        <v>3</v>
      </c>
      <c r="C16" s="336" t="s">
        <v>266</v>
      </c>
      <c r="D16" s="336" t="s">
        <v>267</v>
      </c>
      <c r="E16" s="345">
        <v>1.08</v>
      </c>
      <c r="F16" s="345">
        <v>6</v>
      </c>
      <c r="R16" s="332"/>
      <c r="W16" s="65"/>
      <c r="AA16" s="333"/>
      <c r="AF16" s="65"/>
      <c r="AO16" s="65"/>
    </row>
    <row r="17" spans="2:41" s="108" customFormat="1" ht="15.75" customHeight="1" x14ac:dyDescent="0.2">
      <c r="B17" s="938">
        <v>4</v>
      </c>
      <c r="C17" s="953" t="s">
        <v>268</v>
      </c>
      <c r="D17" s="938" t="s">
        <v>269</v>
      </c>
      <c r="E17" s="938" t="s">
        <v>454</v>
      </c>
      <c r="F17" s="938">
        <v>5</v>
      </c>
      <c r="R17" s="332"/>
      <c r="W17" s="65"/>
      <c r="AA17" s="333"/>
      <c r="AF17" s="65"/>
      <c r="AO17" s="65"/>
    </row>
    <row r="18" spans="2:41" s="108" customFormat="1" ht="12.75" customHeight="1" x14ac:dyDescent="0.2">
      <c r="B18" s="956"/>
      <c r="C18" s="957"/>
      <c r="D18" s="958"/>
      <c r="E18" s="956"/>
      <c r="F18" s="956"/>
      <c r="R18" s="332"/>
      <c r="W18" s="65"/>
      <c r="AA18" s="333"/>
      <c r="AF18" s="65"/>
      <c r="AO18" s="65"/>
    </row>
    <row r="19" spans="2:41" s="108" customFormat="1" ht="12.75" customHeight="1" x14ac:dyDescent="0.2">
      <c r="B19" s="956"/>
      <c r="C19" s="957"/>
      <c r="D19" s="958"/>
      <c r="E19" s="956"/>
      <c r="F19" s="956"/>
      <c r="R19" s="332"/>
      <c r="W19" s="65"/>
      <c r="AA19" s="333"/>
      <c r="AF19" s="65"/>
      <c r="AO19" s="65"/>
    </row>
    <row r="20" spans="2:41" s="108" customFormat="1" ht="12.75" customHeight="1" x14ac:dyDescent="0.2">
      <c r="B20" s="956"/>
      <c r="C20" s="957"/>
      <c r="D20" s="958"/>
      <c r="E20" s="956"/>
      <c r="F20" s="956"/>
      <c r="R20" s="332"/>
      <c r="W20" s="65"/>
      <c r="AA20" s="333"/>
      <c r="AF20" s="65"/>
      <c r="AO20" s="65"/>
    </row>
    <row r="21" spans="2:41" s="108" customFormat="1" ht="13.5" customHeight="1" thickBot="1" x14ac:dyDescent="0.25">
      <c r="B21" s="939"/>
      <c r="C21" s="954"/>
      <c r="D21" s="959"/>
      <c r="E21" s="939"/>
      <c r="F21" s="939"/>
      <c r="R21" s="332"/>
      <c r="W21" s="65"/>
      <c r="AA21" s="333"/>
      <c r="AF21" s="65"/>
      <c r="AO21" s="65"/>
    </row>
    <row r="22" spans="2:41" s="108" customFormat="1" ht="26.25" thickBot="1" x14ac:dyDescent="0.25">
      <c r="B22" s="335">
        <v>5</v>
      </c>
      <c r="C22" s="336" t="s">
        <v>162</v>
      </c>
      <c r="D22" s="336" t="s">
        <v>270</v>
      </c>
      <c r="E22" s="732">
        <v>0.16500000000000001</v>
      </c>
      <c r="F22" s="345">
        <v>5</v>
      </c>
      <c r="R22" s="332"/>
      <c r="W22" s="65"/>
      <c r="AA22" s="333"/>
      <c r="AF22" s="65"/>
      <c r="AO22" s="65"/>
    </row>
    <row r="23" spans="2:41" s="108" customFormat="1" ht="39" thickBot="1" x14ac:dyDescent="0.25">
      <c r="B23" s="673" t="s">
        <v>466</v>
      </c>
      <c r="C23" s="669" t="s">
        <v>468</v>
      </c>
      <c r="D23" s="674"/>
      <c r="E23" s="677">
        <v>0.1119</v>
      </c>
      <c r="F23" s="675"/>
      <c r="R23" s="332"/>
      <c r="W23" s="65"/>
      <c r="AA23" s="333"/>
      <c r="AF23" s="65"/>
      <c r="AO23" s="65"/>
    </row>
    <row r="24" spans="2:41" s="108" customFormat="1" ht="62.25" customHeight="1" thickBot="1" x14ac:dyDescent="0.25">
      <c r="B24" s="676" t="s">
        <v>467</v>
      </c>
      <c r="C24" s="676" t="s">
        <v>469</v>
      </c>
      <c r="D24" s="670" t="s">
        <v>271</v>
      </c>
      <c r="E24" s="672">
        <v>0.1</v>
      </c>
      <c r="F24" s="671">
        <v>6</v>
      </c>
      <c r="R24" s="332"/>
      <c r="W24" s="65"/>
      <c r="AA24" s="333"/>
      <c r="AF24" s="65"/>
      <c r="AO24" s="65"/>
    </row>
    <row r="25" spans="2:41" s="108" customFormat="1" ht="39" thickBot="1" x14ac:dyDescent="0.25">
      <c r="B25" s="607">
        <v>6.2</v>
      </c>
      <c r="C25" s="607"/>
      <c r="D25" s="346" t="s">
        <v>272</v>
      </c>
      <c r="E25" s="347">
        <v>0.39</v>
      </c>
      <c r="F25" s="345">
        <v>6</v>
      </c>
      <c r="R25" s="332"/>
      <c r="W25" s="65"/>
      <c r="AA25" s="333"/>
      <c r="AF25" s="65"/>
      <c r="AO25" s="65"/>
    </row>
    <row r="26" spans="2:41" s="108" customFormat="1" ht="39" thickBot="1" x14ac:dyDescent="0.25">
      <c r="B26" s="335">
        <v>7</v>
      </c>
      <c r="C26" s="336" t="s">
        <v>273</v>
      </c>
      <c r="D26" s="336" t="s">
        <v>274</v>
      </c>
      <c r="E26" s="347">
        <v>0.95</v>
      </c>
      <c r="F26" s="345">
        <v>5</v>
      </c>
      <c r="R26" s="332"/>
      <c r="W26" s="65"/>
      <c r="AA26" s="333"/>
      <c r="AF26" s="65"/>
      <c r="AO26" s="65"/>
    </row>
    <row r="27" spans="2:41" s="108" customFormat="1" ht="39" thickBot="1" x14ac:dyDescent="0.25">
      <c r="B27" s="335">
        <v>8</v>
      </c>
      <c r="C27" s="336" t="s">
        <v>275</v>
      </c>
      <c r="D27" s="336" t="s">
        <v>276</v>
      </c>
      <c r="E27" s="620">
        <v>0.19439999999999999</v>
      </c>
      <c r="F27" s="345">
        <v>6</v>
      </c>
      <c r="R27" s="332"/>
      <c r="W27" s="65"/>
      <c r="AA27" s="333"/>
      <c r="AF27" s="65"/>
      <c r="AO27" s="65"/>
    </row>
    <row r="28" spans="2:41" s="108" customFormat="1" ht="44.25" customHeight="1" thickBot="1" x14ac:dyDescent="0.25">
      <c r="B28" s="335">
        <v>9</v>
      </c>
      <c r="C28" s="336" t="s">
        <v>277</v>
      </c>
      <c r="D28" s="336" t="s">
        <v>278</v>
      </c>
      <c r="E28" s="620">
        <v>0.46839999999999998</v>
      </c>
      <c r="F28" s="345">
        <v>5</v>
      </c>
      <c r="R28" s="332"/>
      <c r="W28" s="65"/>
      <c r="AA28" s="333"/>
      <c r="AF28" s="65"/>
      <c r="AO28" s="65"/>
    </row>
    <row r="29" spans="2:41" s="108" customFormat="1" ht="55.5" customHeight="1" thickBot="1" x14ac:dyDescent="0.25">
      <c r="B29" s="938">
        <v>10</v>
      </c>
      <c r="C29" s="938" t="s">
        <v>279</v>
      </c>
      <c r="D29" s="336" t="s">
        <v>280</v>
      </c>
      <c r="E29" s="620">
        <v>0.23880000000000001</v>
      </c>
      <c r="F29" s="938">
        <v>6</v>
      </c>
      <c r="H29" s="733" t="s">
        <v>497</v>
      </c>
      <c r="R29" s="332"/>
      <c r="W29" s="65"/>
      <c r="AA29" s="333"/>
      <c r="AF29" s="65"/>
      <c r="AO29" s="65"/>
    </row>
    <row r="30" spans="2:41" s="108" customFormat="1" ht="39" thickBot="1" x14ac:dyDescent="0.25">
      <c r="B30" s="939"/>
      <c r="C30" s="939"/>
      <c r="D30" s="336" t="s">
        <v>281</v>
      </c>
      <c r="E30" s="348">
        <v>6</v>
      </c>
      <c r="F30" s="939"/>
      <c r="R30" s="332"/>
      <c r="W30" s="65"/>
      <c r="AA30" s="333"/>
      <c r="AF30" s="65"/>
      <c r="AO30" s="65"/>
    </row>
    <row r="31" spans="2:41" s="108" customFormat="1" x14ac:dyDescent="0.2">
      <c r="B31" s="940">
        <v>11</v>
      </c>
      <c r="C31" s="940" t="s">
        <v>282</v>
      </c>
      <c r="D31" s="940" t="s">
        <v>283</v>
      </c>
      <c r="E31" s="943">
        <v>1</v>
      </c>
      <c r="F31" s="946" t="s">
        <v>284</v>
      </c>
      <c r="R31" s="332"/>
      <c r="W31" s="65"/>
      <c r="AA31" s="333"/>
      <c r="AF31" s="65"/>
      <c r="AO31" s="65"/>
    </row>
    <row r="32" spans="2:41" s="108" customFormat="1" ht="15.75" customHeight="1" x14ac:dyDescent="0.2">
      <c r="B32" s="941"/>
      <c r="C32" s="941"/>
      <c r="D32" s="941"/>
      <c r="E32" s="944"/>
      <c r="F32" s="947"/>
      <c r="R32" s="332"/>
      <c r="W32" s="65"/>
      <c r="AA32" s="333"/>
      <c r="AF32" s="65"/>
      <c r="AO32" s="65"/>
    </row>
    <row r="33" spans="2:53" s="108" customFormat="1" ht="13.5" customHeight="1" thickBot="1" x14ac:dyDescent="0.25">
      <c r="B33" s="942"/>
      <c r="C33" s="942"/>
      <c r="D33" s="942"/>
      <c r="E33" s="945"/>
      <c r="F33" s="948"/>
      <c r="R33" s="332"/>
      <c r="W33" s="65"/>
      <c r="AA33" s="333"/>
      <c r="AF33" s="65"/>
      <c r="AO33" s="65"/>
    </row>
    <row r="34" spans="2:53" s="108" customFormat="1" ht="39" thickBot="1" x14ac:dyDescent="0.3">
      <c r="B34" s="349">
        <v>12</v>
      </c>
      <c r="C34" s="350" t="s">
        <v>285</v>
      </c>
      <c r="D34" s="350" t="s">
        <v>286</v>
      </c>
      <c r="E34" s="351">
        <v>0.85</v>
      </c>
      <c r="F34" s="352">
        <v>5</v>
      </c>
      <c r="H34" s="334" t="s">
        <v>287</v>
      </c>
      <c r="R34" s="332"/>
      <c r="W34" s="65"/>
      <c r="AA34" s="333"/>
      <c r="AF34" s="65"/>
      <c r="AO34" s="65"/>
    </row>
    <row r="35" spans="2:53" s="108" customFormat="1" ht="26.25" thickBot="1" x14ac:dyDescent="0.25">
      <c r="B35" s="349">
        <v>13</v>
      </c>
      <c r="C35" s="350" t="s">
        <v>288</v>
      </c>
      <c r="D35" s="350" t="s">
        <v>289</v>
      </c>
      <c r="E35" s="622">
        <v>0.90710000000000002</v>
      </c>
      <c r="F35" s="352">
        <v>6</v>
      </c>
      <c r="R35" s="332"/>
      <c r="W35" s="65"/>
      <c r="AA35" s="333"/>
      <c r="AF35" s="65"/>
      <c r="AO35" s="65"/>
    </row>
    <row r="36" spans="2:53" s="108" customFormat="1" ht="51.75" thickBot="1" x14ac:dyDescent="0.3">
      <c r="B36" s="349">
        <v>14</v>
      </c>
      <c r="C36" s="350" t="s">
        <v>290</v>
      </c>
      <c r="D36" s="350" t="s">
        <v>291</v>
      </c>
      <c r="E36" s="622">
        <v>0.2344</v>
      </c>
      <c r="F36" s="352">
        <v>6</v>
      </c>
      <c r="H36" s="334" t="s">
        <v>287</v>
      </c>
      <c r="R36" s="332"/>
      <c r="W36" s="65"/>
      <c r="AA36" s="333"/>
      <c r="AF36" s="65"/>
      <c r="AO36" s="65"/>
    </row>
    <row r="37" spans="2:53" s="108" customFormat="1" ht="39" thickBot="1" x14ac:dyDescent="0.3">
      <c r="B37" s="349">
        <v>15</v>
      </c>
      <c r="C37" s="350" t="s">
        <v>292</v>
      </c>
      <c r="D37" s="350" t="s">
        <v>293</v>
      </c>
      <c r="E37" s="622">
        <v>0.55289999999999995</v>
      </c>
      <c r="F37" s="353">
        <v>6</v>
      </c>
      <c r="H37" s="334" t="s">
        <v>287</v>
      </c>
      <c r="R37" s="332"/>
      <c r="W37" s="65"/>
      <c r="AA37" s="333"/>
      <c r="AF37" s="65"/>
      <c r="AO37" s="65"/>
    </row>
    <row r="38" spans="2:53" s="108" customFormat="1" ht="39" thickBot="1" x14ac:dyDescent="0.3">
      <c r="B38" s="349">
        <v>16</v>
      </c>
      <c r="C38" s="350" t="s">
        <v>294</v>
      </c>
      <c r="D38" s="350" t="s">
        <v>295</v>
      </c>
      <c r="E38" s="622">
        <v>0.5423</v>
      </c>
      <c r="F38" s="352">
        <v>6</v>
      </c>
      <c r="H38" s="334" t="s">
        <v>287</v>
      </c>
      <c r="R38" s="332"/>
      <c r="W38" s="65"/>
      <c r="AA38" s="333"/>
      <c r="AF38" s="65"/>
      <c r="AO38" s="65"/>
    </row>
    <row r="39" spans="2:53" s="108" customFormat="1" ht="13.5" thickBot="1" x14ac:dyDescent="0.25">
      <c r="B39" s="949" t="s">
        <v>296</v>
      </c>
      <c r="C39" s="950"/>
      <c r="D39" s="950"/>
      <c r="E39" s="951"/>
      <c r="F39" s="354">
        <v>0.79</v>
      </c>
      <c r="R39" s="332"/>
      <c r="W39" s="65"/>
      <c r="AA39" s="333"/>
      <c r="AF39" s="65"/>
      <c r="AO39" s="65"/>
    </row>
    <row r="40" spans="2:53" s="108" customFormat="1" x14ac:dyDescent="0.2">
      <c r="B40" s="342"/>
      <c r="R40" s="332"/>
      <c r="W40" s="65"/>
      <c r="AA40" s="333"/>
      <c r="AF40" s="65"/>
      <c r="AO40" s="65"/>
    </row>
    <row r="41" spans="2:53" s="108" customFormat="1" ht="19.5" thickBot="1" x14ac:dyDescent="0.25">
      <c r="B41" s="952" t="s">
        <v>297</v>
      </c>
      <c r="C41" s="952"/>
      <c r="D41" s="952"/>
      <c r="E41" s="952"/>
      <c r="F41" s="952"/>
      <c r="R41" s="332"/>
      <c r="W41" s="65"/>
      <c r="AA41" s="333"/>
      <c r="AF41" s="65"/>
      <c r="AO41" s="65"/>
    </row>
    <row r="42" spans="2:53" s="108" customFormat="1" ht="26.25" thickBot="1" x14ac:dyDescent="0.25">
      <c r="B42" s="330" t="s">
        <v>298</v>
      </c>
      <c r="C42" s="331" t="s">
        <v>251</v>
      </c>
      <c r="D42" s="331" t="s">
        <v>252</v>
      </c>
      <c r="E42" s="331" t="s">
        <v>265</v>
      </c>
      <c r="F42" s="331" t="s">
        <v>254</v>
      </c>
      <c r="R42" s="332"/>
      <c r="W42" s="65"/>
      <c r="AA42" s="333"/>
      <c r="AF42" s="65"/>
      <c r="AO42" s="65"/>
    </row>
    <row r="43" spans="2:53" s="108" customFormat="1" ht="44.25" customHeight="1" thickBot="1" x14ac:dyDescent="0.25">
      <c r="B43" s="335">
        <v>17</v>
      </c>
      <c r="C43" s="336" t="s">
        <v>299</v>
      </c>
      <c r="D43" s="336" t="s">
        <v>300</v>
      </c>
      <c r="E43" s="351">
        <v>0.95</v>
      </c>
      <c r="F43" s="345">
        <v>5</v>
      </c>
      <c r="R43" s="332"/>
      <c r="U43" s="932" t="s">
        <v>301</v>
      </c>
      <c r="V43" s="932"/>
      <c r="W43" s="932"/>
      <c r="X43" s="932"/>
      <c r="Y43" s="932"/>
      <c r="Z43" s="932"/>
      <c r="AA43" s="932"/>
      <c r="AD43" s="932" t="s">
        <v>302</v>
      </c>
      <c r="AE43" s="932"/>
      <c r="AF43" s="932"/>
      <c r="AG43" s="932"/>
      <c r="AH43" s="932"/>
      <c r="AI43" s="932"/>
      <c r="AJ43" s="932"/>
      <c r="AM43" s="932" t="s">
        <v>303</v>
      </c>
      <c r="AN43" s="932"/>
      <c r="AO43" s="932"/>
      <c r="AP43" s="932"/>
      <c r="AQ43" s="932"/>
      <c r="AR43" s="932"/>
      <c r="AS43" s="932"/>
      <c r="AU43" s="932" t="s">
        <v>304</v>
      </c>
      <c r="AV43" s="932"/>
      <c r="AW43" s="932"/>
      <c r="AX43" s="932"/>
      <c r="AY43" s="932"/>
      <c r="AZ43" s="932"/>
      <c r="BA43" s="932"/>
    </row>
    <row r="44" spans="2:53" s="108" customFormat="1" ht="51.75" thickBot="1" x14ac:dyDescent="0.3">
      <c r="B44" s="335">
        <v>18</v>
      </c>
      <c r="C44" s="336" t="s">
        <v>305</v>
      </c>
      <c r="D44" s="336" t="s">
        <v>306</v>
      </c>
      <c r="E44" s="621">
        <v>0.65900000000000003</v>
      </c>
      <c r="F44" s="345">
        <v>4</v>
      </c>
      <c r="H44" s="334" t="s">
        <v>287</v>
      </c>
      <c r="R44" s="332"/>
      <c r="T44" s="355" t="s">
        <v>307</v>
      </c>
      <c r="U44" s="936" t="s">
        <v>308</v>
      </c>
      <c r="V44" s="936"/>
      <c r="W44" s="936"/>
      <c r="X44" s="355"/>
      <c r="Y44" s="936" t="s">
        <v>309</v>
      </c>
      <c r="Z44" s="936"/>
      <c r="AA44" s="936"/>
      <c r="AC44" s="356" t="s">
        <v>310</v>
      </c>
      <c r="AD44" s="937" t="s">
        <v>308</v>
      </c>
      <c r="AE44" s="937"/>
      <c r="AF44" s="937"/>
      <c r="AG44" s="357"/>
      <c r="AH44" s="937" t="s">
        <v>309</v>
      </c>
      <c r="AI44" s="937"/>
      <c r="AJ44" s="937"/>
      <c r="AL44" s="358" t="s">
        <v>311</v>
      </c>
      <c r="AM44" s="936" t="s">
        <v>308</v>
      </c>
      <c r="AN44" s="936"/>
      <c r="AO44" s="936"/>
      <c r="AP44" s="355"/>
      <c r="AQ44" s="936" t="s">
        <v>309</v>
      </c>
      <c r="AR44" s="936"/>
      <c r="AS44" s="936"/>
      <c r="AU44" s="932" t="s">
        <v>308</v>
      </c>
      <c r="AV44" s="932"/>
      <c r="AW44" s="932"/>
      <c r="AY44" s="932" t="s">
        <v>309</v>
      </c>
      <c r="AZ44" s="932"/>
      <c r="BA44" s="932"/>
    </row>
    <row r="45" spans="2:53" s="108" customFormat="1" ht="16.5" thickBot="1" x14ac:dyDescent="0.3">
      <c r="B45" s="933" t="s">
        <v>312</v>
      </c>
      <c r="C45" s="934"/>
      <c r="D45" s="934"/>
      <c r="E45" s="935"/>
      <c r="F45" s="359">
        <v>0.09</v>
      </c>
      <c r="O45" s="360">
        <v>1</v>
      </c>
      <c r="P45" s="360">
        <v>4</v>
      </c>
      <c r="R45" s="332"/>
      <c r="U45" s="361">
        <v>1</v>
      </c>
      <c r="V45" s="362">
        <v>0</v>
      </c>
      <c r="W45" s="363">
        <f t="shared" ref="W45:W63" si="0">+V45/V$64*100</f>
        <v>0</v>
      </c>
      <c r="Y45" s="361">
        <v>1</v>
      </c>
      <c r="Z45" s="362">
        <v>0</v>
      </c>
      <c r="AA45" s="364">
        <f>+Z45/Z$64*100</f>
        <v>0</v>
      </c>
      <c r="AD45" s="361">
        <v>1</v>
      </c>
      <c r="AE45" s="362">
        <v>0</v>
      </c>
      <c r="AF45" s="363">
        <f t="shared" ref="AF45:AF63" si="1">+AE45/AE$64*100</f>
        <v>0</v>
      </c>
      <c r="AH45" s="361">
        <v>1</v>
      </c>
      <c r="AI45" s="362">
        <v>0</v>
      </c>
      <c r="AJ45" s="363">
        <f t="shared" ref="AJ45:AJ63" si="2">+AI45/AI$64*100</f>
        <v>0</v>
      </c>
      <c r="AM45" s="361">
        <v>1</v>
      </c>
      <c r="AN45" s="360">
        <v>4</v>
      </c>
      <c r="AO45" s="363">
        <f t="shared" ref="AO45:AO63" si="3">+AN45/AN$64*100</f>
        <v>5.1282051282051277</v>
      </c>
      <c r="AQ45" s="361">
        <v>1</v>
      </c>
      <c r="AR45" s="360">
        <v>4</v>
      </c>
      <c r="AS45" s="363">
        <f t="shared" ref="AS45:AS63" si="4">+AR45/AR$64*100</f>
        <v>5.7142857142857144</v>
      </c>
      <c r="AU45" s="361">
        <v>1</v>
      </c>
      <c r="AV45" s="360">
        <v>4</v>
      </c>
      <c r="AW45" s="365">
        <f t="shared" ref="AW45:AW63" si="5">+AV45/AV$64*100</f>
        <v>4.2105263157894735</v>
      </c>
      <c r="AY45" s="361">
        <v>1</v>
      </c>
      <c r="AZ45" s="360">
        <v>4</v>
      </c>
      <c r="BA45" s="365">
        <f t="shared" ref="BA45:BA63" si="6">+AZ45/AZ$64*100</f>
        <v>4.5977011494252871</v>
      </c>
    </row>
    <row r="46" spans="2:53" s="108" customFormat="1" ht="16.5" thickBot="1" x14ac:dyDescent="0.3">
      <c r="B46" s="933" t="s">
        <v>313</v>
      </c>
      <c r="C46" s="934"/>
      <c r="D46" s="934"/>
      <c r="E46" s="935"/>
      <c r="F46" s="359">
        <v>1</v>
      </c>
      <c r="O46" s="360">
        <f>+O45+1</f>
        <v>2</v>
      </c>
      <c r="P46" s="360">
        <v>4</v>
      </c>
      <c r="R46" s="332"/>
      <c r="U46" s="361">
        <f>+U45+1</f>
        <v>2</v>
      </c>
      <c r="V46" s="360">
        <v>4</v>
      </c>
      <c r="W46" s="364">
        <f t="shared" si="0"/>
        <v>5.7971014492753623</v>
      </c>
      <c r="Y46" s="361">
        <f>+Y45+1</f>
        <v>2</v>
      </c>
      <c r="Z46" s="362">
        <v>0</v>
      </c>
      <c r="AA46" s="364">
        <f t="shared" ref="AA46:AA63" si="7">+Z46/Z$64*100</f>
        <v>0</v>
      </c>
      <c r="AD46" s="361">
        <f>+AD45+1</f>
        <v>2</v>
      </c>
      <c r="AE46" s="360">
        <v>4</v>
      </c>
      <c r="AF46" s="365">
        <f t="shared" si="1"/>
        <v>4.1666666666666661</v>
      </c>
      <c r="AH46" s="361">
        <f>+AH45+1</f>
        <v>2</v>
      </c>
      <c r="AI46" s="362">
        <v>0</v>
      </c>
      <c r="AJ46" s="363">
        <f t="shared" si="2"/>
        <v>0</v>
      </c>
      <c r="AM46" s="361">
        <f>+AM45+1</f>
        <v>2</v>
      </c>
      <c r="AN46" s="360">
        <v>4</v>
      </c>
      <c r="AO46" s="365">
        <f t="shared" si="3"/>
        <v>5.1282051282051277</v>
      </c>
      <c r="AQ46" s="361">
        <f>+AQ45+1</f>
        <v>2</v>
      </c>
      <c r="AR46" s="362">
        <v>0</v>
      </c>
      <c r="AS46" s="363">
        <f t="shared" si="4"/>
        <v>0</v>
      </c>
      <c r="AU46" s="361">
        <f>+AU45+1</f>
        <v>2</v>
      </c>
      <c r="AV46" s="360">
        <v>4</v>
      </c>
      <c r="AW46" s="365">
        <f t="shared" si="5"/>
        <v>4.2105263157894735</v>
      </c>
      <c r="AY46" s="361">
        <f>+AY45+1</f>
        <v>2</v>
      </c>
      <c r="AZ46" s="362">
        <v>0</v>
      </c>
      <c r="BA46" s="365">
        <f t="shared" si="6"/>
        <v>0</v>
      </c>
    </row>
    <row r="47" spans="2:53" s="108" customFormat="1" ht="15.75" x14ac:dyDescent="0.25">
      <c r="O47" s="360">
        <v>2</v>
      </c>
      <c r="P47" s="360">
        <v>4</v>
      </c>
      <c r="R47" s="332"/>
      <c r="U47" s="361">
        <v>2</v>
      </c>
      <c r="V47" s="360">
        <v>4</v>
      </c>
      <c r="W47" s="364">
        <f t="shared" si="0"/>
        <v>5.7971014492753623</v>
      </c>
      <c r="Y47" s="361">
        <v>2</v>
      </c>
      <c r="Z47" s="362">
        <v>0</v>
      </c>
      <c r="AA47" s="364">
        <f t="shared" si="7"/>
        <v>0</v>
      </c>
      <c r="AD47" s="361">
        <v>2</v>
      </c>
      <c r="AE47" s="360">
        <v>4</v>
      </c>
      <c r="AF47" s="365">
        <f t="shared" si="1"/>
        <v>4.1666666666666661</v>
      </c>
      <c r="AH47" s="361">
        <v>2</v>
      </c>
      <c r="AI47" s="362">
        <v>0</v>
      </c>
      <c r="AJ47" s="363">
        <f t="shared" si="2"/>
        <v>0</v>
      </c>
      <c r="AM47" s="361">
        <v>2</v>
      </c>
      <c r="AN47" s="360">
        <v>4</v>
      </c>
      <c r="AO47" s="365">
        <f t="shared" si="3"/>
        <v>5.1282051282051277</v>
      </c>
      <c r="AQ47" s="361">
        <v>2</v>
      </c>
      <c r="AR47" s="362">
        <v>0</v>
      </c>
      <c r="AS47" s="363">
        <f t="shared" si="4"/>
        <v>0</v>
      </c>
      <c r="AU47" s="361">
        <v>2</v>
      </c>
      <c r="AV47" s="360">
        <v>4</v>
      </c>
      <c r="AW47" s="365">
        <f t="shared" si="5"/>
        <v>4.2105263157894735</v>
      </c>
      <c r="AY47" s="361">
        <v>2</v>
      </c>
      <c r="AZ47" s="362">
        <v>0</v>
      </c>
      <c r="BA47" s="365">
        <f t="shared" si="6"/>
        <v>0</v>
      </c>
    </row>
    <row r="48" spans="2:53" s="108" customFormat="1" ht="15.75" x14ac:dyDescent="0.25">
      <c r="O48" s="360">
        <f>+O47+1</f>
        <v>3</v>
      </c>
      <c r="P48" s="360">
        <v>6</v>
      </c>
      <c r="R48" s="332"/>
      <c r="U48" s="361">
        <f>+U47+1</f>
        <v>3</v>
      </c>
      <c r="V48" s="360">
        <v>6</v>
      </c>
      <c r="W48" s="366">
        <f t="shared" si="0"/>
        <v>8.695652173913043</v>
      </c>
      <c r="Y48" s="361">
        <f>+Y47+1</f>
        <v>3</v>
      </c>
      <c r="Z48" s="360">
        <v>6</v>
      </c>
      <c r="AA48" s="364">
        <f t="shared" si="7"/>
        <v>9.8360655737704921</v>
      </c>
      <c r="AD48" s="361">
        <f>+AD47+1</f>
        <v>3</v>
      </c>
      <c r="AE48" s="360">
        <v>6</v>
      </c>
      <c r="AF48" s="363">
        <f t="shared" si="1"/>
        <v>6.25</v>
      </c>
      <c r="AH48" s="361">
        <f>+AH47+1</f>
        <v>3</v>
      </c>
      <c r="AI48" s="360">
        <v>6</v>
      </c>
      <c r="AJ48" s="363">
        <f t="shared" si="2"/>
        <v>6.8181818181818175</v>
      </c>
      <c r="AM48" s="361">
        <f>+AM47+1</f>
        <v>3</v>
      </c>
      <c r="AN48" s="360">
        <v>6</v>
      </c>
      <c r="AO48" s="363">
        <f t="shared" si="3"/>
        <v>7.6923076923076925</v>
      </c>
      <c r="AQ48" s="361">
        <f>+AQ47+1</f>
        <v>3</v>
      </c>
      <c r="AR48" s="360">
        <v>6</v>
      </c>
      <c r="AS48" s="363">
        <f t="shared" si="4"/>
        <v>8.5714285714285712</v>
      </c>
      <c r="AU48" s="361">
        <f>+AU47+1</f>
        <v>3</v>
      </c>
      <c r="AV48" s="360">
        <v>6</v>
      </c>
      <c r="AW48" s="363">
        <f t="shared" si="5"/>
        <v>6.3157894736842106</v>
      </c>
      <c r="AY48" s="361">
        <f>+AY47+1</f>
        <v>3</v>
      </c>
      <c r="AZ48" s="360">
        <v>6</v>
      </c>
      <c r="BA48" s="363">
        <f t="shared" si="6"/>
        <v>6.8965517241379306</v>
      </c>
    </row>
    <row r="49" spans="3:53" s="108" customFormat="1" ht="15.75" x14ac:dyDescent="0.25">
      <c r="O49" s="360">
        <f>+O48+1</f>
        <v>4</v>
      </c>
      <c r="P49" s="360">
        <v>5</v>
      </c>
      <c r="R49" s="332"/>
      <c r="U49" s="361">
        <f>+U48+1</f>
        <v>4</v>
      </c>
      <c r="V49" s="360">
        <v>5</v>
      </c>
      <c r="W49" s="363">
        <f t="shared" si="0"/>
        <v>7.2463768115942031</v>
      </c>
      <c r="Y49" s="361">
        <f>+Y48+1</f>
        <v>4</v>
      </c>
      <c r="Z49" s="360">
        <v>5</v>
      </c>
      <c r="AA49" s="364">
        <f t="shared" si="7"/>
        <v>8.1967213114754092</v>
      </c>
      <c r="AD49" s="361">
        <f>+AD48+1</f>
        <v>4</v>
      </c>
      <c r="AE49" s="360">
        <v>5</v>
      </c>
      <c r="AF49" s="367">
        <f t="shared" si="1"/>
        <v>5.2083333333333339</v>
      </c>
      <c r="AH49" s="361">
        <f>+AH48+1</f>
        <v>4</v>
      </c>
      <c r="AI49" s="360">
        <v>5</v>
      </c>
      <c r="AJ49" s="363">
        <f t="shared" si="2"/>
        <v>5.6818181818181817</v>
      </c>
      <c r="AM49" s="361">
        <f>+AM48+1</f>
        <v>4</v>
      </c>
      <c r="AN49" s="360">
        <v>5</v>
      </c>
      <c r="AO49" s="367">
        <f t="shared" si="3"/>
        <v>6.4102564102564097</v>
      </c>
      <c r="AQ49" s="361">
        <f>+AQ48+1</f>
        <v>4</v>
      </c>
      <c r="AR49" s="360">
        <v>5</v>
      </c>
      <c r="AS49" s="363">
        <f t="shared" si="4"/>
        <v>7.1428571428571423</v>
      </c>
      <c r="AU49" s="361">
        <f>+AU48+1</f>
        <v>4</v>
      </c>
      <c r="AV49" s="360">
        <v>5</v>
      </c>
      <c r="AW49" s="368">
        <f t="shared" si="5"/>
        <v>5.2631578947368416</v>
      </c>
      <c r="AY49" s="361">
        <f>+AY48+1</f>
        <v>4</v>
      </c>
      <c r="AZ49" s="360">
        <v>5</v>
      </c>
      <c r="BA49" s="363">
        <f t="shared" si="6"/>
        <v>5.7471264367816088</v>
      </c>
    </row>
    <row r="50" spans="3:53" s="108" customFormat="1" ht="15.75" x14ac:dyDescent="0.25">
      <c r="O50" s="360">
        <f>+O49+1</f>
        <v>5</v>
      </c>
      <c r="P50" s="360">
        <v>5</v>
      </c>
      <c r="R50" s="332"/>
      <c r="U50" s="361">
        <f>+U49+1</f>
        <v>5</v>
      </c>
      <c r="V50" s="360">
        <v>5</v>
      </c>
      <c r="W50" s="363">
        <f t="shared" si="0"/>
        <v>7.2463768115942031</v>
      </c>
      <c r="Y50" s="361">
        <f>+Y49+1</f>
        <v>5</v>
      </c>
      <c r="Z50" s="360">
        <v>5</v>
      </c>
      <c r="AA50" s="364">
        <f t="shared" si="7"/>
        <v>8.1967213114754092</v>
      </c>
      <c r="AD50" s="361">
        <f>+AD49+1</f>
        <v>5</v>
      </c>
      <c r="AE50" s="360">
        <v>5</v>
      </c>
      <c r="AF50" s="367">
        <f t="shared" si="1"/>
        <v>5.2083333333333339</v>
      </c>
      <c r="AH50" s="361">
        <f>+AH49+1</f>
        <v>5</v>
      </c>
      <c r="AI50" s="360">
        <v>5</v>
      </c>
      <c r="AJ50" s="363">
        <f t="shared" si="2"/>
        <v>5.6818181818181817</v>
      </c>
      <c r="AM50" s="361">
        <f>+AM49+1</f>
        <v>5</v>
      </c>
      <c r="AN50" s="360">
        <v>5</v>
      </c>
      <c r="AO50" s="367">
        <f t="shared" si="3"/>
        <v>6.4102564102564097</v>
      </c>
      <c r="AQ50" s="361">
        <f>+AQ49+1</f>
        <v>5</v>
      </c>
      <c r="AR50" s="360">
        <v>5</v>
      </c>
      <c r="AS50" s="363">
        <f t="shared" si="4"/>
        <v>7.1428571428571423</v>
      </c>
      <c r="AU50" s="361">
        <f>+AU49+1</f>
        <v>5</v>
      </c>
      <c r="AV50" s="360">
        <v>5</v>
      </c>
      <c r="AW50" s="368">
        <f t="shared" si="5"/>
        <v>5.2631578947368416</v>
      </c>
      <c r="AY50" s="361">
        <f>+AY49+1</f>
        <v>5</v>
      </c>
      <c r="AZ50" s="360">
        <v>5</v>
      </c>
      <c r="BA50" s="363">
        <f t="shared" si="6"/>
        <v>5.7471264367816088</v>
      </c>
    </row>
    <row r="51" spans="3:53" ht="15.75" x14ac:dyDescent="0.25">
      <c r="O51" s="360">
        <f>+O50+1</f>
        <v>6</v>
      </c>
      <c r="P51" s="360">
        <v>6</v>
      </c>
      <c r="U51" s="361">
        <f>+U50+1</f>
        <v>6</v>
      </c>
      <c r="V51" s="360">
        <v>6</v>
      </c>
      <c r="W51" s="366">
        <f t="shared" si="0"/>
        <v>8.695652173913043</v>
      </c>
      <c r="Y51" s="361">
        <f>+Y50+1</f>
        <v>6</v>
      </c>
      <c r="Z51" s="360">
        <v>6</v>
      </c>
      <c r="AA51" s="364">
        <f t="shared" si="7"/>
        <v>9.8360655737704921</v>
      </c>
      <c r="AD51" s="361">
        <f>+AD50+1</f>
        <v>6</v>
      </c>
      <c r="AE51" s="360">
        <v>6</v>
      </c>
      <c r="AF51" s="363">
        <f t="shared" si="1"/>
        <v>6.25</v>
      </c>
      <c r="AH51" s="361">
        <f>+AH50+1</f>
        <v>6</v>
      </c>
      <c r="AI51" s="360">
        <v>6</v>
      </c>
      <c r="AJ51" s="363">
        <f t="shared" si="2"/>
        <v>6.8181818181818175</v>
      </c>
      <c r="AM51" s="361">
        <f>+AM50+1</f>
        <v>6</v>
      </c>
      <c r="AN51" s="360">
        <v>6</v>
      </c>
      <c r="AO51" s="363">
        <f t="shared" si="3"/>
        <v>7.6923076923076925</v>
      </c>
      <c r="AQ51" s="361">
        <f>+AQ50+1</f>
        <v>6</v>
      </c>
      <c r="AR51" s="360">
        <v>6</v>
      </c>
      <c r="AS51" s="363">
        <f t="shared" si="4"/>
        <v>8.5714285714285712</v>
      </c>
      <c r="AU51" s="361">
        <f>+AU50+1</f>
        <v>6</v>
      </c>
      <c r="AV51" s="360">
        <v>6</v>
      </c>
      <c r="AW51" s="363">
        <f t="shared" si="5"/>
        <v>6.3157894736842106</v>
      </c>
      <c r="AY51" s="361">
        <f>+AY50+1</f>
        <v>6</v>
      </c>
      <c r="AZ51" s="360">
        <v>6</v>
      </c>
      <c r="BA51" s="363">
        <f t="shared" si="6"/>
        <v>6.8965517241379306</v>
      </c>
    </row>
    <row r="52" spans="3:53" ht="15.75" x14ac:dyDescent="0.25">
      <c r="E52" t="s">
        <v>187</v>
      </c>
      <c r="F52" t="s">
        <v>516</v>
      </c>
      <c r="O52" s="360">
        <v>6</v>
      </c>
      <c r="P52" s="360">
        <v>6</v>
      </c>
      <c r="U52" s="361">
        <v>6</v>
      </c>
      <c r="V52" s="360">
        <v>6</v>
      </c>
      <c r="W52" s="366">
        <f t="shared" si="0"/>
        <v>8.695652173913043</v>
      </c>
      <c r="Y52" s="361">
        <v>6</v>
      </c>
      <c r="Z52" s="360">
        <v>6</v>
      </c>
      <c r="AA52" s="364">
        <f t="shared" si="7"/>
        <v>9.8360655737704921</v>
      </c>
      <c r="AD52" s="361">
        <v>6</v>
      </c>
      <c r="AE52" s="360">
        <v>6</v>
      </c>
      <c r="AF52" s="363">
        <f t="shared" si="1"/>
        <v>6.25</v>
      </c>
      <c r="AH52" s="361">
        <v>6</v>
      </c>
      <c r="AI52" s="360">
        <v>6</v>
      </c>
      <c r="AJ52" s="363">
        <f t="shared" si="2"/>
        <v>6.8181818181818175</v>
      </c>
      <c r="AM52" s="361">
        <v>6</v>
      </c>
      <c r="AN52" s="360">
        <v>6</v>
      </c>
      <c r="AO52" s="363">
        <f t="shared" si="3"/>
        <v>7.6923076923076925</v>
      </c>
      <c r="AQ52" s="361">
        <v>6</v>
      </c>
      <c r="AR52" s="360">
        <v>6</v>
      </c>
      <c r="AS52" s="363">
        <f t="shared" si="4"/>
        <v>8.5714285714285712</v>
      </c>
      <c r="AU52" s="361">
        <v>6</v>
      </c>
      <c r="AV52" s="360">
        <v>6</v>
      </c>
      <c r="AW52" s="363">
        <f t="shared" si="5"/>
        <v>6.3157894736842106</v>
      </c>
      <c r="AY52" s="361">
        <v>6</v>
      </c>
      <c r="AZ52" s="360">
        <v>6</v>
      </c>
      <c r="BA52" s="363">
        <f t="shared" si="6"/>
        <v>6.8965517241379306</v>
      </c>
    </row>
    <row r="53" spans="3:53" ht="15.75" x14ac:dyDescent="0.25">
      <c r="C53" s="630"/>
      <c r="D53" s="630" t="s">
        <v>463</v>
      </c>
      <c r="E53" s="630">
        <v>4</v>
      </c>
      <c r="F53" s="630">
        <v>24</v>
      </c>
      <c r="O53" s="360">
        <f>+O52+1</f>
        <v>7</v>
      </c>
      <c r="P53" s="360">
        <v>5</v>
      </c>
      <c r="U53" s="361">
        <f>+U52+1</f>
        <v>7</v>
      </c>
      <c r="V53" s="360">
        <v>5</v>
      </c>
      <c r="W53" s="363">
        <f t="shared" si="0"/>
        <v>7.2463768115942031</v>
      </c>
      <c r="Y53" s="361">
        <f>+Y52+1</f>
        <v>7</v>
      </c>
      <c r="Z53" s="360">
        <v>5</v>
      </c>
      <c r="AA53" s="364">
        <f t="shared" si="7"/>
        <v>8.1967213114754092</v>
      </c>
      <c r="AD53" s="361">
        <f>+AD52+1</f>
        <v>7</v>
      </c>
      <c r="AE53" s="360">
        <v>5</v>
      </c>
      <c r="AF53" s="367">
        <f t="shared" si="1"/>
        <v>5.2083333333333339</v>
      </c>
      <c r="AH53" s="361">
        <f>+AH52+1</f>
        <v>7</v>
      </c>
      <c r="AI53" s="360">
        <v>5</v>
      </c>
      <c r="AJ53" s="363">
        <f t="shared" si="2"/>
        <v>5.6818181818181817</v>
      </c>
      <c r="AM53" s="361">
        <f>+AM52+1</f>
        <v>7</v>
      </c>
      <c r="AN53" s="360">
        <v>5</v>
      </c>
      <c r="AO53" s="367">
        <f t="shared" si="3"/>
        <v>6.4102564102564097</v>
      </c>
      <c r="AQ53" s="361">
        <f>+AQ52+1</f>
        <v>7</v>
      </c>
      <c r="AR53" s="360">
        <v>5</v>
      </c>
      <c r="AS53" s="363">
        <f t="shared" si="4"/>
        <v>7.1428571428571423</v>
      </c>
      <c r="AU53" s="361">
        <f>+AU52+1</f>
        <v>7</v>
      </c>
      <c r="AV53" s="360">
        <v>5</v>
      </c>
      <c r="AW53" s="368">
        <f t="shared" si="5"/>
        <v>5.2631578947368416</v>
      </c>
      <c r="AY53" s="361">
        <f>+AY52+1</f>
        <v>7</v>
      </c>
      <c r="AZ53" s="360">
        <v>5</v>
      </c>
      <c r="BA53" s="363">
        <f t="shared" si="6"/>
        <v>5.7471264367816088</v>
      </c>
    </row>
    <row r="54" spans="3:53" ht="15.75" x14ac:dyDescent="0.25">
      <c r="C54" s="630" t="s">
        <v>314</v>
      </c>
      <c r="D54" s="653">
        <v>0.8</v>
      </c>
      <c r="E54" s="734">
        <v>5</v>
      </c>
      <c r="F54" s="734">
        <v>30</v>
      </c>
      <c r="O54" s="360">
        <f>+O53+1</f>
        <v>8</v>
      </c>
      <c r="P54" s="360">
        <v>6</v>
      </c>
      <c r="U54" s="361">
        <f>+U53+1</f>
        <v>8</v>
      </c>
      <c r="V54" s="360">
        <v>6</v>
      </c>
      <c r="W54" s="366">
        <f t="shared" si="0"/>
        <v>8.695652173913043</v>
      </c>
      <c r="Y54" s="361">
        <f>+Y53+1</f>
        <v>8</v>
      </c>
      <c r="Z54" s="360">
        <v>6</v>
      </c>
      <c r="AA54" s="364">
        <f t="shared" si="7"/>
        <v>9.8360655737704921</v>
      </c>
      <c r="AD54" s="361">
        <f>+AD53+1</f>
        <v>8</v>
      </c>
      <c r="AE54" s="360">
        <v>6</v>
      </c>
      <c r="AF54" s="363">
        <f t="shared" si="1"/>
        <v>6.25</v>
      </c>
      <c r="AH54" s="361">
        <f>+AH53+1</f>
        <v>8</v>
      </c>
      <c r="AI54" s="360">
        <v>6</v>
      </c>
      <c r="AJ54" s="363">
        <f t="shared" si="2"/>
        <v>6.8181818181818175</v>
      </c>
      <c r="AM54" s="361">
        <f>+AM53+1</f>
        <v>8</v>
      </c>
      <c r="AN54" s="360">
        <v>6</v>
      </c>
      <c r="AO54" s="363">
        <f t="shared" si="3"/>
        <v>7.6923076923076925</v>
      </c>
      <c r="AQ54" s="361">
        <f>+AQ53+1</f>
        <v>8</v>
      </c>
      <c r="AR54" s="360">
        <v>6</v>
      </c>
      <c r="AS54" s="363">
        <f t="shared" si="4"/>
        <v>8.5714285714285712</v>
      </c>
      <c r="AU54" s="361">
        <f>+AU53+1</f>
        <v>8</v>
      </c>
      <c r="AV54" s="360">
        <v>6</v>
      </c>
      <c r="AW54" s="363">
        <f t="shared" si="5"/>
        <v>6.3157894736842106</v>
      </c>
      <c r="AY54" s="361">
        <f>+AY53+1</f>
        <v>8</v>
      </c>
      <c r="AZ54" s="360">
        <v>6</v>
      </c>
      <c r="BA54" s="363">
        <f t="shared" si="6"/>
        <v>6.8965517241379306</v>
      </c>
    </row>
    <row r="55" spans="3:53" ht="77.25" x14ac:dyDescent="0.25">
      <c r="C55" s="766" t="s">
        <v>315</v>
      </c>
      <c r="D55" s="630"/>
      <c r="E55" s="630">
        <v>6</v>
      </c>
      <c r="F55" s="630">
        <v>40</v>
      </c>
      <c r="O55" s="360">
        <f>+O54+1</f>
        <v>9</v>
      </c>
      <c r="P55" s="360">
        <v>5</v>
      </c>
      <c r="U55" s="361">
        <f>+U54+1</f>
        <v>9</v>
      </c>
      <c r="V55" s="360">
        <v>5</v>
      </c>
      <c r="W55" s="363">
        <f t="shared" si="0"/>
        <v>7.2463768115942031</v>
      </c>
      <c r="Y55" s="361">
        <f>+Y54+1</f>
        <v>9</v>
      </c>
      <c r="Z55" s="360">
        <v>5</v>
      </c>
      <c r="AA55" s="364">
        <f t="shared" si="7"/>
        <v>8.1967213114754092</v>
      </c>
      <c r="AD55" s="361">
        <f>+AD54+1</f>
        <v>9</v>
      </c>
      <c r="AE55" s="360">
        <v>5</v>
      </c>
      <c r="AF55" s="367">
        <f t="shared" si="1"/>
        <v>5.2083333333333339</v>
      </c>
      <c r="AH55" s="361">
        <f>+AH54+1</f>
        <v>9</v>
      </c>
      <c r="AI55" s="360">
        <v>5</v>
      </c>
      <c r="AJ55" s="363">
        <f t="shared" si="2"/>
        <v>5.6818181818181817</v>
      </c>
      <c r="AM55" s="361">
        <f>+AM54+1</f>
        <v>9</v>
      </c>
      <c r="AN55" s="360">
        <v>5</v>
      </c>
      <c r="AO55" s="367">
        <f t="shared" si="3"/>
        <v>6.4102564102564097</v>
      </c>
      <c r="AQ55" s="361">
        <f>+AQ54+1</f>
        <v>9</v>
      </c>
      <c r="AR55" s="360">
        <v>5</v>
      </c>
      <c r="AS55" s="363">
        <f t="shared" si="4"/>
        <v>7.1428571428571423</v>
      </c>
      <c r="AU55" s="361">
        <f>+AU54+1</f>
        <v>9</v>
      </c>
      <c r="AV55" s="360">
        <v>5</v>
      </c>
      <c r="AW55" s="368">
        <f t="shared" si="5"/>
        <v>5.2631578947368416</v>
      </c>
      <c r="AY55" s="361">
        <f>+AY54+1</f>
        <v>9</v>
      </c>
      <c r="AZ55" s="360">
        <v>5</v>
      </c>
      <c r="BA55" s="363">
        <f t="shared" si="6"/>
        <v>5.7471264367816088</v>
      </c>
    </row>
    <row r="56" spans="3:53" ht="15.75" x14ac:dyDescent="0.25">
      <c r="C56" s="767" t="s">
        <v>498</v>
      </c>
      <c r="D56" s="630"/>
      <c r="E56" s="734">
        <v>7</v>
      </c>
      <c r="F56" s="734">
        <v>50</v>
      </c>
      <c r="H56" s="369">
        <v>4</v>
      </c>
      <c r="I56" s="369">
        <v>15</v>
      </c>
      <c r="O56" s="360">
        <f>+O55+1</f>
        <v>10</v>
      </c>
      <c r="P56" s="360">
        <v>6</v>
      </c>
      <c r="U56" s="361">
        <f>+U55+1</f>
        <v>10</v>
      </c>
      <c r="V56" s="360">
        <v>6</v>
      </c>
      <c r="W56" s="366">
        <f t="shared" si="0"/>
        <v>8.695652173913043</v>
      </c>
      <c r="Y56" s="361">
        <f>+Y55+1</f>
        <v>10</v>
      </c>
      <c r="Z56" s="360">
        <v>6</v>
      </c>
      <c r="AA56" s="364">
        <f t="shared" si="7"/>
        <v>9.8360655737704921</v>
      </c>
      <c r="AD56" s="361">
        <f>+AD55+1</f>
        <v>10</v>
      </c>
      <c r="AE56" s="360">
        <v>6</v>
      </c>
      <c r="AF56" s="363">
        <f t="shared" si="1"/>
        <v>6.25</v>
      </c>
      <c r="AH56" s="361">
        <f>+AH55+1</f>
        <v>10</v>
      </c>
      <c r="AI56" s="360">
        <v>6</v>
      </c>
      <c r="AJ56" s="363">
        <f t="shared" si="2"/>
        <v>6.8181818181818175</v>
      </c>
      <c r="AM56" s="361">
        <f>+AM55+1</f>
        <v>10</v>
      </c>
      <c r="AN56" s="360">
        <v>6</v>
      </c>
      <c r="AO56" s="363">
        <f t="shared" si="3"/>
        <v>7.6923076923076925</v>
      </c>
      <c r="AQ56" s="361">
        <f>+AQ55+1</f>
        <v>10</v>
      </c>
      <c r="AR56" s="360">
        <v>6</v>
      </c>
      <c r="AS56" s="363">
        <f t="shared" si="4"/>
        <v>8.5714285714285712</v>
      </c>
      <c r="AU56" s="361">
        <f>+AU55+1</f>
        <v>10</v>
      </c>
      <c r="AV56" s="360">
        <v>6</v>
      </c>
      <c r="AW56" s="363">
        <f t="shared" si="5"/>
        <v>6.3157894736842106</v>
      </c>
      <c r="AY56" s="361">
        <f>+AY55+1</f>
        <v>10</v>
      </c>
      <c r="AZ56" s="360">
        <v>6</v>
      </c>
      <c r="BA56" s="363">
        <f t="shared" si="6"/>
        <v>6.8965517241379306</v>
      </c>
    </row>
    <row r="57" spans="3:53" ht="15.75" x14ac:dyDescent="0.25">
      <c r="C57" s="630" t="s">
        <v>316</v>
      </c>
      <c r="D57" s="630"/>
      <c r="E57" s="630">
        <v>8</v>
      </c>
      <c r="F57" s="630">
        <v>60</v>
      </c>
      <c r="H57">
        <v>5</v>
      </c>
      <c r="I57">
        <v>27</v>
      </c>
      <c r="O57" s="360">
        <v>12</v>
      </c>
      <c r="P57" s="360">
        <v>5</v>
      </c>
      <c r="U57" s="361">
        <v>12</v>
      </c>
      <c r="V57" s="362">
        <v>0</v>
      </c>
      <c r="W57" s="363">
        <f t="shared" si="0"/>
        <v>0</v>
      </c>
      <c r="Y57" s="361">
        <v>12</v>
      </c>
      <c r="Z57" s="362">
        <v>0</v>
      </c>
      <c r="AA57" s="364">
        <f t="shared" si="7"/>
        <v>0</v>
      </c>
      <c r="AD57" s="361">
        <v>12</v>
      </c>
      <c r="AE57" s="362">
        <v>5</v>
      </c>
      <c r="AF57" s="367">
        <f t="shared" si="1"/>
        <v>5.2083333333333339</v>
      </c>
      <c r="AH57" s="361">
        <v>12</v>
      </c>
      <c r="AI57" s="362">
        <v>5</v>
      </c>
      <c r="AJ57" s="363">
        <f t="shared" si="2"/>
        <v>5.6818181818181817</v>
      </c>
      <c r="AM57" s="361">
        <v>12</v>
      </c>
      <c r="AN57" s="360">
        <v>5</v>
      </c>
      <c r="AO57" s="367">
        <f t="shared" si="3"/>
        <v>6.4102564102564097</v>
      </c>
      <c r="AQ57" s="361">
        <v>12</v>
      </c>
      <c r="AR57" s="360">
        <v>5</v>
      </c>
      <c r="AS57" s="363">
        <f t="shared" si="4"/>
        <v>7.1428571428571423</v>
      </c>
      <c r="AU57" s="361">
        <v>12</v>
      </c>
      <c r="AV57" s="362"/>
      <c r="AW57" s="363">
        <f t="shared" si="5"/>
        <v>0</v>
      </c>
      <c r="AY57" s="361">
        <v>12</v>
      </c>
      <c r="AZ57" s="362"/>
      <c r="BA57" s="363">
        <f t="shared" si="6"/>
        <v>0</v>
      </c>
    </row>
    <row r="58" spans="3:53" ht="15.75" x14ac:dyDescent="0.25">
      <c r="C58" s="630" t="s">
        <v>317</v>
      </c>
      <c r="D58" s="630"/>
      <c r="E58" s="734">
        <v>9</v>
      </c>
      <c r="F58" s="734">
        <v>70</v>
      </c>
      <c r="H58">
        <v>6</v>
      </c>
      <c r="I58">
        <v>39</v>
      </c>
      <c r="O58" s="360">
        <f t="shared" ref="O58:O63" si="8">+O57+1</f>
        <v>13</v>
      </c>
      <c r="P58" s="360">
        <v>6</v>
      </c>
      <c r="U58" s="361">
        <f t="shared" ref="U58:U63" si="9">+U57+1</f>
        <v>13</v>
      </c>
      <c r="V58" s="360">
        <v>6</v>
      </c>
      <c r="W58" s="366">
        <f t="shared" si="0"/>
        <v>8.695652173913043</v>
      </c>
      <c r="Y58" s="361">
        <f t="shared" ref="Y58:Y63" si="10">+Y57+1</f>
        <v>13</v>
      </c>
      <c r="Z58" s="360">
        <v>6</v>
      </c>
      <c r="AA58" s="364">
        <f t="shared" si="7"/>
        <v>9.8360655737704921</v>
      </c>
      <c r="AD58" s="361">
        <f t="shared" ref="AD58:AD63" si="11">+AD57+1</f>
        <v>13</v>
      </c>
      <c r="AE58" s="360">
        <v>6</v>
      </c>
      <c r="AF58" s="363">
        <f t="shared" si="1"/>
        <v>6.25</v>
      </c>
      <c r="AH58" s="361">
        <f t="shared" ref="AH58:AH63" si="12">+AH57+1</f>
        <v>13</v>
      </c>
      <c r="AI58" s="360">
        <v>6</v>
      </c>
      <c r="AJ58" s="363">
        <f t="shared" si="2"/>
        <v>6.8181818181818175</v>
      </c>
      <c r="AM58" s="361">
        <f t="shared" ref="AM58:AM63" si="13">+AM57+1</f>
        <v>13</v>
      </c>
      <c r="AN58" s="360">
        <v>6</v>
      </c>
      <c r="AO58" s="363">
        <f t="shared" si="3"/>
        <v>7.6923076923076925</v>
      </c>
      <c r="AQ58" s="361">
        <f t="shared" ref="AQ58:AQ63" si="14">+AQ57+1</f>
        <v>13</v>
      </c>
      <c r="AR58" s="360">
        <v>6</v>
      </c>
      <c r="AS58" s="363">
        <f t="shared" si="4"/>
        <v>8.5714285714285712</v>
      </c>
      <c r="AU58" s="361">
        <f t="shared" ref="AU58:AU63" si="15">+AU57+1</f>
        <v>13</v>
      </c>
      <c r="AV58" s="360">
        <v>6</v>
      </c>
      <c r="AW58" s="363">
        <f t="shared" si="5"/>
        <v>6.3157894736842106</v>
      </c>
      <c r="AY58" s="361">
        <f t="shared" ref="AY58:AY63" si="16">+AY57+1</f>
        <v>13</v>
      </c>
      <c r="AZ58" s="360">
        <v>6</v>
      </c>
      <c r="BA58" s="363">
        <f t="shared" si="6"/>
        <v>6.8965517241379306</v>
      </c>
    </row>
    <row r="59" spans="3:53" ht="15.75" x14ac:dyDescent="0.25">
      <c r="C59" s="630" t="s">
        <v>318</v>
      </c>
      <c r="D59" s="630"/>
      <c r="E59" s="630">
        <v>10</v>
      </c>
      <c r="F59" s="630">
        <v>80</v>
      </c>
      <c r="H59" s="369">
        <v>7</v>
      </c>
      <c r="I59" s="369">
        <v>50</v>
      </c>
      <c r="O59" s="360">
        <f t="shared" si="8"/>
        <v>14</v>
      </c>
      <c r="P59" s="360">
        <v>6</v>
      </c>
      <c r="U59" s="361">
        <f t="shared" si="9"/>
        <v>14</v>
      </c>
      <c r="V59" s="362">
        <v>0</v>
      </c>
      <c r="W59" s="363">
        <f t="shared" si="0"/>
        <v>0</v>
      </c>
      <c r="Y59" s="361">
        <f t="shared" si="10"/>
        <v>14</v>
      </c>
      <c r="Z59" s="362">
        <v>0</v>
      </c>
      <c r="AA59" s="364">
        <f t="shared" si="7"/>
        <v>0</v>
      </c>
      <c r="AD59" s="361">
        <f t="shared" si="11"/>
        <v>14</v>
      </c>
      <c r="AE59" s="362">
        <v>6</v>
      </c>
      <c r="AF59" s="363">
        <f t="shared" si="1"/>
        <v>6.25</v>
      </c>
      <c r="AH59" s="361">
        <f t="shared" si="12"/>
        <v>14</v>
      </c>
      <c r="AI59" s="362">
        <v>6</v>
      </c>
      <c r="AJ59" s="363">
        <f t="shared" si="2"/>
        <v>6.8181818181818175</v>
      </c>
      <c r="AM59" s="361">
        <f t="shared" si="13"/>
        <v>14</v>
      </c>
      <c r="AN59" s="362">
        <v>0</v>
      </c>
      <c r="AO59" s="363">
        <f t="shared" si="3"/>
        <v>0</v>
      </c>
      <c r="AQ59" s="361">
        <f t="shared" si="14"/>
        <v>14</v>
      </c>
      <c r="AR59" s="362">
        <v>0</v>
      </c>
      <c r="AS59" s="363">
        <f t="shared" si="4"/>
        <v>0</v>
      </c>
      <c r="AU59" s="361">
        <f t="shared" si="15"/>
        <v>14</v>
      </c>
      <c r="AV59" s="360">
        <v>6</v>
      </c>
      <c r="AW59" s="363">
        <f t="shared" si="5"/>
        <v>6.3157894736842106</v>
      </c>
      <c r="AY59" s="361">
        <f t="shared" si="16"/>
        <v>14</v>
      </c>
      <c r="AZ59" s="360">
        <v>6</v>
      </c>
      <c r="BA59" s="363">
        <f t="shared" si="6"/>
        <v>6.8965517241379306</v>
      </c>
    </row>
    <row r="60" spans="3:53" ht="15.75" x14ac:dyDescent="0.25">
      <c r="C60" s="630"/>
      <c r="D60" s="630"/>
      <c r="E60" s="630">
        <v>11</v>
      </c>
      <c r="F60" s="630">
        <v>90</v>
      </c>
      <c r="H60">
        <v>8</v>
      </c>
      <c r="I60">
        <v>60</v>
      </c>
      <c r="O60" s="360">
        <f t="shared" si="8"/>
        <v>15</v>
      </c>
      <c r="P60" s="360">
        <v>6</v>
      </c>
      <c r="U60" s="361">
        <f t="shared" si="9"/>
        <v>15</v>
      </c>
      <c r="V60" s="362">
        <v>0</v>
      </c>
      <c r="W60" s="363">
        <f t="shared" si="0"/>
        <v>0</v>
      </c>
      <c r="Y60" s="361">
        <f t="shared" si="10"/>
        <v>15</v>
      </c>
      <c r="Z60" s="362">
        <v>0</v>
      </c>
      <c r="AA60" s="364">
        <f t="shared" si="7"/>
        <v>0</v>
      </c>
      <c r="AD60" s="361">
        <f t="shared" si="11"/>
        <v>15</v>
      </c>
      <c r="AE60" s="362">
        <v>6</v>
      </c>
      <c r="AF60" s="363">
        <f t="shared" si="1"/>
        <v>6.25</v>
      </c>
      <c r="AH60" s="361">
        <f t="shared" si="12"/>
        <v>15</v>
      </c>
      <c r="AI60" s="362">
        <v>6</v>
      </c>
      <c r="AJ60" s="363">
        <f t="shared" si="2"/>
        <v>6.8181818181818175</v>
      </c>
      <c r="AM60" s="361">
        <f t="shared" si="13"/>
        <v>15</v>
      </c>
      <c r="AN60" s="362">
        <v>0</v>
      </c>
      <c r="AO60" s="363">
        <f t="shared" si="3"/>
        <v>0</v>
      </c>
      <c r="AQ60" s="361">
        <f t="shared" si="14"/>
        <v>15</v>
      </c>
      <c r="AR60" s="362">
        <v>0</v>
      </c>
      <c r="AS60" s="363">
        <f t="shared" si="4"/>
        <v>0</v>
      </c>
      <c r="AU60" s="361">
        <f t="shared" si="15"/>
        <v>15</v>
      </c>
      <c r="AV60" s="360">
        <v>6</v>
      </c>
      <c r="AW60" s="363">
        <f t="shared" si="5"/>
        <v>6.3157894736842106</v>
      </c>
      <c r="AY60" s="361">
        <f t="shared" si="16"/>
        <v>15</v>
      </c>
      <c r="AZ60" s="360">
        <v>6</v>
      </c>
      <c r="BA60" s="363">
        <f t="shared" si="6"/>
        <v>6.8965517241379306</v>
      </c>
    </row>
    <row r="61" spans="3:53" ht="15.75" x14ac:dyDescent="0.25">
      <c r="C61" s="630"/>
      <c r="D61" s="630"/>
      <c r="E61" s="734">
        <v>12</v>
      </c>
      <c r="F61" s="734">
        <v>100</v>
      </c>
      <c r="H61" s="369">
        <v>9</v>
      </c>
      <c r="I61" s="369">
        <v>70</v>
      </c>
      <c r="O61" s="360">
        <f t="shared" si="8"/>
        <v>16</v>
      </c>
      <c r="P61" s="360">
        <v>6</v>
      </c>
      <c r="U61" s="361">
        <f t="shared" si="9"/>
        <v>16</v>
      </c>
      <c r="V61" s="362">
        <v>0</v>
      </c>
      <c r="W61" s="363">
        <f t="shared" si="0"/>
        <v>0</v>
      </c>
      <c r="Y61" s="361">
        <f t="shared" si="10"/>
        <v>16</v>
      </c>
      <c r="Z61" s="362">
        <v>0</v>
      </c>
      <c r="AA61" s="364">
        <f t="shared" si="7"/>
        <v>0</v>
      </c>
      <c r="AD61" s="361">
        <f t="shared" si="11"/>
        <v>16</v>
      </c>
      <c r="AE61" s="362">
        <v>6</v>
      </c>
      <c r="AF61" s="363">
        <f t="shared" si="1"/>
        <v>6.25</v>
      </c>
      <c r="AH61" s="361">
        <f t="shared" si="12"/>
        <v>16</v>
      </c>
      <c r="AI61" s="362">
        <v>6</v>
      </c>
      <c r="AJ61" s="363">
        <f t="shared" si="2"/>
        <v>6.8181818181818175</v>
      </c>
      <c r="AM61" s="361">
        <f t="shared" si="13"/>
        <v>16</v>
      </c>
      <c r="AN61" s="362">
        <v>0</v>
      </c>
      <c r="AO61" s="363">
        <f t="shared" si="3"/>
        <v>0</v>
      </c>
      <c r="AQ61" s="361">
        <f t="shared" si="14"/>
        <v>16</v>
      </c>
      <c r="AR61" s="362">
        <v>0</v>
      </c>
      <c r="AS61" s="363">
        <f t="shared" si="4"/>
        <v>0</v>
      </c>
      <c r="AU61" s="361">
        <f t="shared" si="15"/>
        <v>16</v>
      </c>
      <c r="AV61" s="360">
        <v>6</v>
      </c>
      <c r="AW61" s="363">
        <f t="shared" si="5"/>
        <v>6.3157894736842106</v>
      </c>
      <c r="AY61" s="361">
        <f t="shared" si="16"/>
        <v>16</v>
      </c>
      <c r="AZ61" s="360">
        <v>6</v>
      </c>
      <c r="BA61" s="363">
        <f t="shared" si="6"/>
        <v>6.8965517241379306</v>
      </c>
    </row>
    <row r="62" spans="3:53" ht="15.75" x14ac:dyDescent="0.25">
      <c r="C62" t="s">
        <v>314</v>
      </c>
      <c r="H62">
        <v>10</v>
      </c>
      <c r="I62">
        <v>80</v>
      </c>
      <c r="O62" s="360">
        <f t="shared" si="8"/>
        <v>17</v>
      </c>
      <c r="P62" s="360">
        <v>5</v>
      </c>
      <c r="U62" s="361">
        <f t="shared" si="9"/>
        <v>17</v>
      </c>
      <c r="V62" s="360">
        <v>5</v>
      </c>
      <c r="W62" s="363">
        <f t="shared" si="0"/>
        <v>7.2463768115942031</v>
      </c>
      <c r="Y62" s="361">
        <f t="shared" si="10"/>
        <v>17</v>
      </c>
      <c r="Z62" s="360">
        <v>5</v>
      </c>
      <c r="AA62" s="364">
        <f t="shared" si="7"/>
        <v>8.1967213114754092</v>
      </c>
      <c r="AD62" s="361">
        <f t="shared" si="11"/>
        <v>17</v>
      </c>
      <c r="AE62" s="360">
        <v>5</v>
      </c>
      <c r="AF62" s="367">
        <f t="shared" si="1"/>
        <v>5.2083333333333339</v>
      </c>
      <c r="AH62" s="361">
        <f t="shared" si="12"/>
        <v>17</v>
      </c>
      <c r="AI62" s="360">
        <v>5</v>
      </c>
      <c r="AJ62" s="363">
        <f t="shared" si="2"/>
        <v>5.6818181818181817</v>
      </c>
      <c r="AM62" s="361">
        <f t="shared" si="13"/>
        <v>17</v>
      </c>
      <c r="AN62" s="360">
        <v>5</v>
      </c>
      <c r="AO62" s="367">
        <f t="shared" si="3"/>
        <v>6.4102564102564097</v>
      </c>
      <c r="AQ62" s="361">
        <f t="shared" si="14"/>
        <v>17</v>
      </c>
      <c r="AR62" s="360">
        <v>5</v>
      </c>
      <c r="AS62" s="363">
        <f t="shared" si="4"/>
        <v>7.1428571428571423</v>
      </c>
      <c r="AU62" s="361">
        <f t="shared" si="15"/>
        <v>17</v>
      </c>
      <c r="AV62" s="360">
        <v>5</v>
      </c>
      <c r="AW62" s="368">
        <f t="shared" si="5"/>
        <v>5.2631578947368416</v>
      </c>
      <c r="AY62" s="361">
        <f t="shared" si="16"/>
        <v>17</v>
      </c>
      <c r="AZ62" s="360">
        <v>5</v>
      </c>
      <c r="BA62" s="363">
        <f t="shared" si="6"/>
        <v>5.7471264367816088</v>
      </c>
    </row>
    <row r="63" spans="3:53" ht="15.75" x14ac:dyDescent="0.25">
      <c r="C63" t="s">
        <v>315</v>
      </c>
      <c r="H63">
        <v>11</v>
      </c>
      <c r="I63">
        <v>90</v>
      </c>
      <c r="O63" s="360">
        <f t="shared" si="8"/>
        <v>18</v>
      </c>
      <c r="P63" s="360">
        <v>4</v>
      </c>
      <c r="U63" s="361">
        <f t="shared" si="9"/>
        <v>18</v>
      </c>
      <c r="V63" s="362">
        <v>0</v>
      </c>
      <c r="W63" s="363">
        <f t="shared" si="0"/>
        <v>0</v>
      </c>
      <c r="Y63" s="361">
        <f t="shared" si="10"/>
        <v>18</v>
      </c>
      <c r="Z63" s="362">
        <v>0</v>
      </c>
      <c r="AA63" s="364">
        <f t="shared" si="7"/>
        <v>0</v>
      </c>
      <c r="AD63" s="361">
        <f t="shared" si="11"/>
        <v>18</v>
      </c>
      <c r="AE63" s="362">
        <v>4</v>
      </c>
      <c r="AF63" s="365">
        <f t="shared" si="1"/>
        <v>4.1666666666666661</v>
      </c>
      <c r="AH63" s="361">
        <f t="shared" si="12"/>
        <v>18</v>
      </c>
      <c r="AI63" s="362">
        <v>4</v>
      </c>
      <c r="AJ63" s="363">
        <f t="shared" si="2"/>
        <v>4.5454545454545459</v>
      </c>
      <c r="AM63" s="361">
        <f t="shared" si="13"/>
        <v>18</v>
      </c>
      <c r="AN63" s="362">
        <v>0</v>
      </c>
      <c r="AO63" s="365">
        <f t="shared" si="3"/>
        <v>0</v>
      </c>
      <c r="AQ63" s="361">
        <f t="shared" si="14"/>
        <v>18</v>
      </c>
      <c r="AR63" s="362">
        <v>0</v>
      </c>
      <c r="AS63" s="363">
        <f t="shared" si="4"/>
        <v>0</v>
      </c>
      <c r="AU63" s="361">
        <f t="shared" si="15"/>
        <v>18</v>
      </c>
      <c r="AV63" s="360">
        <v>4</v>
      </c>
      <c r="AW63" s="365">
        <f t="shared" si="5"/>
        <v>4.2105263157894735</v>
      </c>
      <c r="AY63" s="361">
        <f t="shared" si="16"/>
        <v>18</v>
      </c>
      <c r="AZ63" s="360">
        <v>4</v>
      </c>
      <c r="BA63" s="365">
        <f t="shared" si="6"/>
        <v>4.5977011494252871</v>
      </c>
    </row>
    <row r="64" spans="3:53" x14ac:dyDescent="0.2">
      <c r="C64" s="735" t="s">
        <v>498</v>
      </c>
      <c r="H64">
        <v>12</v>
      </c>
      <c r="I64">
        <v>100</v>
      </c>
      <c r="O64" s="108"/>
      <c r="P64">
        <f>SUM(P45:P63)</f>
        <v>100</v>
      </c>
      <c r="V64">
        <f>SUM(V45:V63)</f>
        <v>69</v>
      </c>
      <c r="W64" s="328">
        <f>SUM(W45:W63)</f>
        <v>100.00000000000001</v>
      </c>
      <c r="Z64">
        <f>SUM(Z45:Z63)</f>
        <v>61</v>
      </c>
      <c r="AA64" s="329">
        <f>SUM(AA45:AA63)</f>
        <v>100.00000000000001</v>
      </c>
      <c r="AE64">
        <f>SUM(AE45:AE63)</f>
        <v>96</v>
      </c>
      <c r="AF64" s="328">
        <f>SUM(AF45:AF63)</f>
        <v>100</v>
      </c>
      <c r="AI64">
        <f>SUM(AI45:AI63)</f>
        <v>88</v>
      </c>
      <c r="AJ64" s="328">
        <f>SUM(AJ45:AJ63)</f>
        <v>99.999999999999986</v>
      </c>
      <c r="AN64">
        <f>SUM(AN45:AN63)</f>
        <v>78</v>
      </c>
      <c r="AO64" s="328">
        <f>SUM(AO45:AO63)</f>
        <v>100</v>
      </c>
      <c r="AR64">
        <f>SUM(AR45:AR63)</f>
        <v>70</v>
      </c>
      <c r="AS64" s="328">
        <f>SUM(AS45:AS63)</f>
        <v>99.999999999999972</v>
      </c>
      <c r="AV64">
        <f>SUM(AV45:AV63)</f>
        <v>95</v>
      </c>
      <c r="AW64" s="328">
        <f>SUM(AW45:AW63)</f>
        <v>99.999999999999986</v>
      </c>
      <c r="AZ64">
        <f>SUM(AZ45:AZ63)</f>
        <v>87</v>
      </c>
      <c r="BA64" s="328">
        <f>SUM(BA45:BA63)</f>
        <v>100.00000000000001</v>
      </c>
    </row>
    <row r="65" spans="2:5" x14ac:dyDescent="0.2">
      <c r="C65" t="s">
        <v>316</v>
      </c>
    </row>
    <row r="66" spans="2:5" x14ac:dyDescent="0.2">
      <c r="C66" t="s">
        <v>317</v>
      </c>
    </row>
    <row r="67" spans="2:5" x14ac:dyDescent="0.2">
      <c r="B67" s="370"/>
      <c r="C67" t="s">
        <v>318</v>
      </c>
    </row>
    <row r="68" spans="2:5" ht="45" customHeight="1" x14ac:dyDescent="0.2">
      <c r="B68" s="371"/>
      <c r="C68" s="372"/>
      <c r="D68" s="372"/>
      <c r="E68" s="372"/>
    </row>
    <row r="69" spans="2:5" ht="45" customHeight="1" x14ac:dyDescent="0.2"/>
  </sheetData>
  <mergeCells count="39">
    <mergeCell ref="B2:F2"/>
    <mergeCell ref="B4:B8"/>
    <mergeCell ref="C4:C8"/>
    <mergeCell ref="D4:D8"/>
    <mergeCell ref="E4:E8"/>
    <mergeCell ref="F4:F8"/>
    <mergeCell ref="B9:B10"/>
    <mergeCell ref="C9:C10"/>
    <mergeCell ref="B11:E11"/>
    <mergeCell ref="B13:F13"/>
    <mergeCell ref="B17:B21"/>
    <mergeCell ref="C17:C21"/>
    <mergeCell ref="D17:D21"/>
    <mergeCell ref="E17:E21"/>
    <mergeCell ref="F17:F21"/>
    <mergeCell ref="AU43:BA43"/>
    <mergeCell ref="B29:B30"/>
    <mergeCell ref="C29:C30"/>
    <mergeCell ref="F29:F30"/>
    <mergeCell ref="B31:B33"/>
    <mergeCell ref="C31:C33"/>
    <mergeCell ref="D31:D33"/>
    <mergeCell ref="E31:E33"/>
    <mergeCell ref="F31:F33"/>
    <mergeCell ref="B39:E39"/>
    <mergeCell ref="B41:F41"/>
    <mergeCell ref="U43:AA43"/>
    <mergeCell ref="AD43:AJ43"/>
    <mergeCell ref="AM43:AS43"/>
    <mergeCell ref="AU44:AW44"/>
    <mergeCell ref="AY44:BA44"/>
    <mergeCell ref="B45:E45"/>
    <mergeCell ref="B46:E46"/>
    <mergeCell ref="U44:W44"/>
    <mergeCell ref="Y44:AA44"/>
    <mergeCell ref="AD44:AF44"/>
    <mergeCell ref="AH44:AJ44"/>
    <mergeCell ref="AM44:AO44"/>
    <mergeCell ref="AQ44:AS44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03A35-7F77-4EE7-B69D-E24A945541AE}">
  <sheetPr codeName="Hoja20">
    <tabColor rgb="FF00B050"/>
  </sheetPr>
  <dimension ref="A1:AA46"/>
  <sheetViews>
    <sheetView zoomScale="70" zoomScaleNormal="70" workbookViewId="0">
      <selection activeCell="H4" sqref="H4:P5"/>
    </sheetView>
  </sheetViews>
  <sheetFormatPr baseColWidth="10" defaultRowHeight="15" x14ac:dyDescent="0.25"/>
  <cols>
    <col min="1" max="4" width="1.140625" style="4" customWidth="1"/>
    <col min="5" max="5" width="1.140625" style="5" customWidth="1"/>
    <col min="6" max="6" width="1.140625" style="100" customWidth="1"/>
    <col min="7" max="7" width="35" style="4" customWidth="1"/>
    <col min="8" max="10" width="25.42578125" style="4" customWidth="1"/>
    <col min="11" max="11" width="20.140625" style="4" customWidth="1"/>
    <col min="12" max="12" width="14.85546875" style="5" customWidth="1"/>
    <col min="13" max="13" width="12.5703125" style="4" customWidth="1"/>
    <col min="14" max="14" width="14.140625" style="4" customWidth="1"/>
    <col min="15" max="15" width="16.42578125" style="4" customWidth="1"/>
    <col min="16" max="16" width="15" style="56" customWidth="1"/>
    <col min="17" max="17" width="8" style="56" customWidth="1"/>
    <col min="18" max="18" width="8" style="4" customWidth="1"/>
    <col min="19" max="21" width="11.42578125" style="4"/>
    <col min="22" max="24" width="11.42578125" style="14"/>
    <col min="25" max="16384" width="11.42578125" style="4"/>
  </cols>
  <sheetData>
    <row r="1" spans="1:27" s="2" customFormat="1" ht="28.5" x14ac:dyDescent="0.45">
      <c r="E1" s="3"/>
      <c r="F1" s="98"/>
      <c r="G1" s="836" t="s">
        <v>0</v>
      </c>
      <c r="H1" s="836"/>
      <c r="I1" s="836"/>
      <c r="J1" s="836"/>
      <c r="K1" s="836"/>
      <c r="L1" s="836"/>
      <c r="M1" s="836"/>
      <c r="N1" s="836"/>
      <c r="O1" s="836"/>
      <c r="P1" s="836"/>
      <c r="Q1" s="212"/>
      <c r="V1" s="213"/>
      <c r="W1" s="213"/>
      <c r="X1" s="213"/>
    </row>
    <row r="2" spans="1:27" s="2" customFormat="1" ht="23.25" customHeight="1" x14ac:dyDescent="0.45">
      <c r="E2" s="3"/>
      <c r="F2" s="98"/>
      <c r="G2" s="837" t="s">
        <v>2</v>
      </c>
      <c r="H2" s="838"/>
      <c r="I2" s="838"/>
      <c r="J2" s="838"/>
      <c r="K2" s="838"/>
      <c r="L2" s="838"/>
      <c r="M2" s="839" t="s">
        <v>542</v>
      </c>
      <c r="N2" s="839"/>
      <c r="O2" s="839"/>
      <c r="P2" s="839"/>
      <c r="Q2" s="212"/>
      <c r="V2" s="213"/>
      <c r="W2" s="213"/>
      <c r="X2" s="213"/>
    </row>
    <row r="3" spans="1:27" ht="40.5" customHeight="1" thickBot="1" x14ac:dyDescent="0.3">
      <c r="Q3" s="4"/>
      <c r="T3" s="5"/>
      <c r="V3" s="4"/>
      <c r="W3" s="85" t="s">
        <v>45</v>
      </c>
      <c r="X3" s="86">
        <v>12</v>
      </c>
      <c r="Y3" s="5"/>
      <c r="Z3" s="5"/>
    </row>
    <row r="4" spans="1:27" ht="15" customHeight="1" x14ac:dyDescent="0.25">
      <c r="G4" s="57"/>
      <c r="H4" s="971" t="s">
        <v>503</v>
      </c>
      <c r="I4" s="986"/>
      <c r="J4" s="986"/>
      <c r="K4" s="986"/>
      <c r="L4" s="986"/>
      <c r="M4" s="986"/>
      <c r="N4" s="986"/>
      <c r="O4" s="986"/>
      <c r="P4" s="995"/>
      <c r="Q4" s="4"/>
      <c r="T4" s="5"/>
      <c r="V4" s="4"/>
      <c r="W4" s="85" t="s">
        <v>46</v>
      </c>
      <c r="X4" s="86">
        <v>11</v>
      </c>
      <c r="Y4" s="5"/>
    </row>
    <row r="5" spans="1:27" ht="38.25" customHeight="1" thickBot="1" x14ac:dyDescent="0.3">
      <c r="G5" s="57"/>
      <c r="H5" s="996"/>
      <c r="I5" s="997"/>
      <c r="J5" s="997"/>
      <c r="K5" s="997"/>
      <c r="L5" s="997"/>
      <c r="M5" s="997"/>
      <c r="N5" s="997"/>
      <c r="O5" s="997"/>
      <c r="P5" s="998"/>
      <c r="Q5" s="87" t="s">
        <v>47</v>
      </c>
      <c r="R5" s="87" t="s">
        <v>48</v>
      </c>
      <c r="S5" s="87" t="s">
        <v>49</v>
      </c>
      <c r="T5" s="87" t="s">
        <v>50</v>
      </c>
      <c r="U5" s="87" t="s">
        <v>51</v>
      </c>
      <c r="V5" s="87" t="s">
        <v>52</v>
      </c>
      <c r="W5" s="87" t="s">
        <v>45</v>
      </c>
      <c r="X5" s="87" t="s">
        <v>53</v>
      </c>
      <c r="Y5" s="87" t="s">
        <v>54</v>
      </c>
      <c r="Z5" s="87" t="s">
        <v>55</v>
      </c>
      <c r="AA5" s="87" t="s">
        <v>56</v>
      </c>
    </row>
    <row r="6" spans="1:27" ht="73.5" customHeight="1" thickBot="1" x14ac:dyDescent="0.3">
      <c r="G6" s="58"/>
      <c r="H6" s="869" t="s">
        <v>4</v>
      </c>
      <c r="I6" s="869" t="s">
        <v>4</v>
      </c>
      <c r="J6" s="869" t="s">
        <v>4</v>
      </c>
      <c r="K6" s="7" t="s">
        <v>5</v>
      </c>
      <c r="L6" s="843" t="s">
        <v>6</v>
      </c>
      <c r="M6" s="845">
        <v>2024</v>
      </c>
      <c r="N6" s="846"/>
      <c r="O6" s="847" t="s">
        <v>7</v>
      </c>
      <c r="P6" s="848"/>
      <c r="Q6" s="88" t="s">
        <v>57</v>
      </c>
      <c r="R6" s="88" t="s">
        <v>58</v>
      </c>
      <c r="S6" s="88" t="s">
        <v>59</v>
      </c>
      <c r="T6" s="89" t="s">
        <v>60</v>
      </c>
      <c r="U6" s="89" t="s">
        <v>61</v>
      </c>
      <c r="V6" s="89" t="s">
        <v>62</v>
      </c>
      <c r="W6" s="89" t="s">
        <v>63</v>
      </c>
      <c r="X6" s="89" t="s">
        <v>64</v>
      </c>
      <c r="Y6" s="89" t="s">
        <v>65</v>
      </c>
      <c r="Z6" s="90" t="s">
        <v>66</v>
      </c>
      <c r="AA6" s="90" t="s">
        <v>67</v>
      </c>
    </row>
    <row r="7" spans="1:27" ht="79.5" thickBot="1" x14ac:dyDescent="0.3">
      <c r="G7" s="594" t="s">
        <v>430</v>
      </c>
      <c r="H7" s="214" t="s">
        <v>428</v>
      </c>
      <c r="I7" s="214" t="s">
        <v>428</v>
      </c>
      <c r="J7" s="214" t="s">
        <v>533</v>
      </c>
      <c r="K7" s="10" t="s">
        <v>129</v>
      </c>
      <c r="L7" s="844"/>
      <c r="M7" s="11" t="s">
        <v>11</v>
      </c>
      <c r="N7" s="481" t="s">
        <v>81</v>
      </c>
      <c r="O7" s="13" t="s">
        <v>13</v>
      </c>
      <c r="P7" s="13" t="s">
        <v>44</v>
      </c>
      <c r="Q7" s="91" t="s">
        <v>68</v>
      </c>
      <c r="R7" s="91" t="s">
        <v>69</v>
      </c>
      <c r="S7" s="91" t="s">
        <v>70</v>
      </c>
      <c r="T7" s="91" t="s">
        <v>71</v>
      </c>
      <c r="U7" s="91" t="s">
        <v>72</v>
      </c>
      <c r="V7" s="91" t="s">
        <v>73</v>
      </c>
      <c r="W7" s="91" t="s">
        <v>74</v>
      </c>
      <c r="X7" s="91" t="s">
        <v>75</v>
      </c>
      <c r="Y7" s="91" t="s">
        <v>76</v>
      </c>
      <c r="Z7" s="91" t="s">
        <v>77</v>
      </c>
      <c r="AA7" s="91" t="s">
        <v>78</v>
      </c>
    </row>
    <row r="8" spans="1:27" ht="16.5" thickBot="1" x14ac:dyDescent="0.3">
      <c r="G8" s="654"/>
      <c r="H8" s="765" t="s">
        <v>514</v>
      </c>
      <c r="I8" s="765" t="s">
        <v>515</v>
      </c>
      <c r="J8" s="765" t="s">
        <v>532</v>
      </c>
      <c r="K8" s="432"/>
      <c r="L8" s="655"/>
      <c r="M8" s="640">
        <v>0.55289999999999995</v>
      </c>
      <c r="N8" s="481">
        <v>1</v>
      </c>
      <c r="O8" s="434"/>
      <c r="P8" s="434">
        <v>6.25</v>
      </c>
      <c r="Q8" s="658"/>
      <c r="R8" s="658"/>
      <c r="S8" s="658"/>
      <c r="T8" s="658"/>
      <c r="U8" s="658"/>
      <c r="V8" s="658"/>
      <c r="W8" s="658"/>
      <c r="X8" s="658"/>
      <c r="Y8" s="658"/>
      <c r="Z8" s="658"/>
      <c r="AA8" s="658"/>
    </row>
    <row r="9" spans="1:27" ht="16.5" customHeight="1" thickBot="1" x14ac:dyDescent="0.35">
      <c r="A9" s="209"/>
      <c r="B9" s="209"/>
      <c r="C9" s="62"/>
      <c r="D9" s="63"/>
      <c r="E9" s="64"/>
      <c r="F9" s="103"/>
      <c r="G9" s="18" t="s">
        <v>431</v>
      </c>
      <c r="H9" s="33">
        <v>2707</v>
      </c>
      <c r="I9" s="33">
        <v>2726</v>
      </c>
      <c r="J9" s="33">
        <v>2774</v>
      </c>
      <c r="K9" s="33">
        <v>5497.8633989999998</v>
      </c>
      <c r="L9" s="34">
        <v>0.5045596441163962</v>
      </c>
      <c r="M9" s="45">
        <v>0.55289999999999995</v>
      </c>
      <c r="N9" s="45">
        <v>0.55289999999999995</v>
      </c>
      <c r="O9" s="107">
        <v>0.91256944133911422</v>
      </c>
      <c r="P9" s="69">
        <v>5.7035590083694639E-2</v>
      </c>
      <c r="Q9" s="142">
        <v>0.55289999999999995</v>
      </c>
      <c r="R9" s="142">
        <v>0.5045596441163962</v>
      </c>
      <c r="S9" s="143">
        <v>0.91256944133911422</v>
      </c>
      <c r="T9" s="94">
        <v>5497.8633989999998</v>
      </c>
      <c r="U9" s="95">
        <v>3039.7686733070996</v>
      </c>
      <c r="V9" s="94">
        <v>2774</v>
      </c>
      <c r="W9" s="95">
        <v>253.31405610892497</v>
      </c>
      <c r="X9" s="95">
        <v>2786.4546171981747</v>
      </c>
      <c r="Y9" s="95">
        <v>2707</v>
      </c>
      <c r="Z9" s="96">
        <v>0.9714854077623315</v>
      </c>
      <c r="AA9" s="423">
        <v>-79.454617198174674</v>
      </c>
    </row>
    <row r="10" spans="1:27" ht="16.5" customHeight="1" thickBot="1" x14ac:dyDescent="0.35">
      <c r="A10" s="209"/>
      <c r="B10" s="209"/>
      <c r="C10" s="62"/>
      <c r="D10" s="63"/>
      <c r="E10" s="64"/>
      <c r="F10" s="103"/>
      <c r="G10" s="18" t="s">
        <v>432</v>
      </c>
      <c r="H10" s="38">
        <v>1664</v>
      </c>
      <c r="I10" s="38">
        <v>1710</v>
      </c>
      <c r="J10" s="38">
        <v>1726</v>
      </c>
      <c r="K10" s="38">
        <v>2923.9560000000001</v>
      </c>
      <c r="L10" s="34">
        <v>0.59029616040733857</v>
      </c>
      <c r="M10" s="41">
        <v>0.55289999999999995</v>
      </c>
      <c r="N10" s="41">
        <v>0.55289999999999995</v>
      </c>
      <c r="O10" s="110">
        <v>1</v>
      </c>
      <c r="P10" s="69">
        <v>6.25E-2</v>
      </c>
      <c r="Q10" s="142">
        <v>0.55289999999999995</v>
      </c>
      <c r="R10" s="142">
        <v>0.59029616040733857</v>
      </c>
      <c r="S10" s="143">
        <v>1.0676363906806632</v>
      </c>
      <c r="T10" s="94">
        <v>2923.9560000000001</v>
      </c>
      <c r="U10" s="95">
        <v>1616.6552723999998</v>
      </c>
      <c r="V10" s="94">
        <v>1726</v>
      </c>
      <c r="W10" s="95">
        <v>134.72127269999999</v>
      </c>
      <c r="X10" s="95">
        <v>1481.9339996999997</v>
      </c>
      <c r="Y10" s="95">
        <v>1664</v>
      </c>
      <c r="Z10" s="96">
        <v>1.1228570235495356</v>
      </c>
      <c r="AA10" s="423">
        <v>182.06600030000027</v>
      </c>
    </row>
    <row r="11" spans="1:27" ht="16.5" customHeight="1" thickBot="1" x14ac:dyDescent="0.35">
      <c r="A11" s="209"/>
      <c r="B11" s="209"/>
      <c r="C11" s="62"/>
      <c r="D11" s="63"/>
      <c r="E11" s="64"/>
      <c r="F11" s="103"/>
      <c r="G11" s="18" t="s">
        <v>433</v>
      </c>
      <c r="H11" s="38">
        <v>772</v>
      </c>
      <c r="I11" s="38">
        <v>861</v>
      </c>
      <c r="J11" s="38">
        <v>916</v>
      </c>
      <c r="K11" s="38">
        <v>2011.9470000000001</v>
      </c>
      <c r="L11" s="34">
        <v>0.45528038263433379</v>
      </c>
      <c r="M11" s="41">
        <v>0.55289999999999995</v>
      </c>
      <c r="N11" s="41">
        <v>0.55289999999999995</v>
      </c>
      <c r="O11" s="110">
        <v>0.82344073545728669</v>
      </c>
      <c r="P11" s="69">
        <v>5.1465045966080411E-2</v>
      </c>
      <c r="Q11" s="142">
        <v>0.55289999999999995</v>
      </c>
      <c r="R11" s="142">
        <v>0.45528038263433379</v>
      </c>
      <c r="S11" s="143">
        <v>0.82344073545728669</v>
      </c>
      <c r="T11" s="94">
        <v>2011.9470000000001</v>
      </c>
      <c r="U11" s="95">
        <v>1112.4054962999999</v>
      </c>
      <c r="V11" s="94">
        <v>916</v>
      </c>
      <c r="W11" s="95">
        <v>92.700458024999989</v>
      </c>
      <c r="X11" s="95">
        <v>1019.7050382749999</v>
      </c>
      <c r="Y11" s="95">
        <v>772</v>
      </c>
      <c r="Z11" s="96">
        <v>0.75708167658558001</v>
      </c>
      <c r="AA11" s="423">
        <v>-247.70503827499988</v>
      </c>
    </row>
    <row r="12" spans="1:27" ht="16.5" customHeight="1" thickBot="1" x14ac:dyDescent="0.35">
      <c r="A12" s="209"/>
      <c r="B12" s="209"/>
      <c r="C12" s="62"/>
      <c r="D12" s="63"/>
      <c r="E12" s="64"/>
      <c r="F12" s="103"/>
      <c r="G12" s="18" t="s">
        <v>434</v>
      </c>
      <c r="H12" s="38">
        <v>1351</v>
      </c>
      <c r="I12" s="38">
        <v>1337</v>
      </c>
      <c r="J12" s="38">
        <v>1360</v>
      </c>
      <c r="K12" s="38">
        <v>2085.7440336</v>
      </c>
      <c r="L12" s="34">
        <v>0.6520454946010974</v>
      </c>
      <c r="M12" s="41">
        <v>0.55289999999999995</v>
      </c>
      <c r="N12" s="41">
        <v>0.55289999999999995</v>
      </c>
      <c r="O12" s="110">
        <v>1</v>
      </c>
      <c r="P12" s="69">
        <v>6.25E-2</v>
      </c>
      <c r="Q12" s="142">
        <v>0.55289999999999995</v>
      </c>
      <c r="R12" s="142">
        <v>0.6520454946010974</v>
      </c>
      <c r="S12" s="143">
        <v>1.1793190352705687</v>
      </c>
      <c r="T12" s="94">
        <v>2085.7440336</v>
      </c>
      <c r="U12" s="95">
        <v>1153.2078761774399</v>
      </c>
      <c r="V12" s="94">
        <v>1360</v>
      </c>
      <c r="W12" s="95">
        <v>96.100656348119983</v>
      </c>
      <c r="X12" s="95">
        <v>1057.1072198293198</v>
      </c>
      <c r="Y12" s="95">
        <v>1351</v>
      </c>
      <c r="Z12" s="96">
        <v>1.2780160561367957</v>
      </c>
      <c r="AA12" s="423">
        <v>293.89278017068023</v>
      </c>
    </row>
    <row r="13" spans="1:27" ht="16.5" customHeight="1" thickBot="1" x14ac:dyDescent="0.35">
      <c r="A13" s="209"/>
      <c r="B13" s="209"/>
      <c r="C13" s="62"/>
      <c r="D13" s="63"/>
      <c r="E13" s="64"/>
      <c r="F13" s="103"/>
      <c r="G13" s="18" t="s">
        <v>435</v>
      </c>
      <c r="H13" s="38">
        <v>1182</v>
      </c>
      <c r="I13" s="38">
        <v>1211</v>
      </c>
      <c r="J13" s="38">
        <v>1271</v>
      </c>
      <c r="K13" s="38">
        <v>2040.6179999999999</v>
      </c>
      <c r="L13" s="34">
        <v>0.62285052861437074</v>
      </c>
      <c r="M13" s="41">
        <v>0.55289999999999995</v>
      </c>
      <c r="N13" s="41">
        <v>0.55289999999999995</v>
      </c>
      <c r="O13" s="110">
        <v>1</v>
      </c>
      <c r="P13" s="69">
        <v>6.25E-2</v>
      </c>
      <c r="Q13" s="142">
        <v>0.55289999999999995</v>
      </c>
      <c r="R13" s="142">
        <v>0.62285052861437074</v>
      </c>
      <c r="S13" s="143">
        <v>1.1265156965353063</v>
      </c>
      <c r="T13" s="94">
        <v>2040.6179999999999</v>
      </c>
      <c r="U13" s="95">
        <v>1128.2576921999998</v>
      </c>
      <c r="V13" s="94">
        <v>1271</v>
      </c>
      <c r="W13" s="95">
        <v>94.021474349999991</v>
      </c>
      <c r="X13" s="95">
        <v>1034.23621785</v>
      </c>
      <c r="Y13" s="95">
        <v>1182</v>
      </c>
      <c r="Z13" s="96">
        <v>1.1428723724809944</v>
      </c>
      <c r="AA13" s="423">
        <v>147.76378215</v>
      </c>
    </row>
    <row r="14" spans="1:27" ht="16.5" customHeight="1" thickBot="1" x14ac:dyDescent="0.35">
      <c r="A14" s="209"/>
      <c r="B14" s="209"/>
      <c r="C14" s="62"/>
      <c r="D14" s="63"/>
      <c r="E14" s="64"/>
      <c r="F14" s="103"/>
      <c r="G14" s="18" t="s">
        <v>436</v>
      </c>
      <c r="H14" s="38">
        <v>47</v>
      </c>
      <c r="I14" s="38">
        <v>47</v>
      </c>
      <c r="J14" s="38">
        <v>46</v>
      </c>
      <c r="K14" s="38">
        <v>72.413601</v>
      </c>
      <c r="L14" s="34">
        <v>0.63523978043848417</v>
      </c>
      <c r="M14" s="41">
        <v>0.55289999999999995</v>
      </c>
      <c r="N14" s="41">
        <v>0.55289999999999995</v>
      </c>
      <c r="O14" s="110">
        <v>1</v>
      </c>
      <c r="P14" s="69">
        <v>6.25E-2</v>
      </c>
      <c r="Q14" s="142">
        <v>0.55289999999999995</v>
      </c>
      <c r="R14" s="142">
        <v>0.63523978043848417</v>
      </c>
      <c r="S14" s="143">
        <v>1.1489234589229231</v>
      </c>
      <c r="T14" s="94">
        <v>72.413601</v>
      </c>
      <c r="U14" s="95">
        <v>40.037479992899996</v>
      </c>
      <c r="V14" s="94">
        <v>46</v>
      </c>
      <c r="W14" s="95">
        <v>3.3364566660749997</v>
      </c>
      <c r="X14" s="95">
        <v>36.701023326824995</v>
      </c>
      <c r="Y14" s="95">
        <v>47</v>
      </c>
      <c r="Z14" s="96">
        <v>1.2806182427520332</v>
      </c>
      <c r="AA14" s="423">
        <v>10.298976673175005</v>
      </c>
    </row>
    <row r="15" spans="1:27" ht="16.5" customHeight="1" thickBot="1" x14ac:dyDescent="0.35">
      <c r="A15" s="209"/>
      <c r="B15" s="209"/>
      <c r="C15" s="62"/>
      <c r="D15" s="63"/>
      <c r="E15" s="64"/>
      <c r="F15" s="103"/>
      <c r="G15" s="27" t="s">
        <v>437</v>
      </c>
      <c r="H15" s="52">
        <v>414</v>
      </c>
      <c r="I15" s="52">
        <v>419</v>
      </c>
      <c r="J15" s="52">
        <v>421</v>
      </c>
      <c r="K15" s="52">
        <v>550.43396640000003</v>
      </c>
      <c r="L15" s="34">
        <v>0.76485105516555196</v>
      </c>
      <c r="M15" s="54">
        <v>0.55289999999999995</v>
      </c>
      <c r="N15" s="54">
        <v>0.55289999999999995</v>
      </c>
      <c r="O15" s="113">
        <v>1</v>
      </c>
      <c r="P15" s="69">
        <v>6.25E-2</v>
      </c>
      <c r="Q15" s="142">
        <v>0.55289999999999995</v>
      </c>
      <c r="R15" s="142">
        <v>0.76485105516555196</v>
      </c>
      <c r="S15" s="143">
        <v>1.3833442849801991</v>
      </c>
      <c r="T15" s="94">
        <v>550.43396640000003</v>
      </c>
      <c r="U15" s="95">
        <v>304.33494002255998</v>
      </c>
      <c r="V15" s="94">
        <v>421</v>
      </c>
      <c r="W15" s="95">
        <v>25.361245001879997</v>
      </c>
      <c r="X15" s="95">
        <v>278.97369502067994</v>
      </c>
      <c r="Y15" s="95">
        <v>414</v>
      </c>
      <c r="Z15" s="96">
        <v>1.4840108848589137</v>
      </c>
      <c r="AA15" s="423">
        <v>135.02630497932006</v>
      </c>
    </row>
    <row r="16" spans="1:27" ht="16.5" customHeight="1" thickBot="1" x14ac:dyDescent="0.35">
      <c r="A16" s="209"/>
      <c r="B16" s="209"/>
      <c r="C16" s="62"/>
      <c r="D16" s="63"/>
      <c r="E16" s="64"/>
      <c r="F16" s="103"/>
      <c r="G16" s="529" t="s">
        <v>15</v>
      </c>
      <c r="H16" s="600">
        <v>8137</v>
      </c>
      <c r="I16" s="600">
        <v>8311</v>
      </c>
      <c r="J16" s="600">
        <v>8514</v>
      </c>
      <c r="K16" s="601">
        <v>15182.976000000001</v>
      </c>
      <c r="L16" s="466">
        <v>0.56075962973266902</v>
      </c>
      <c r="M16" s="497">
        <v>0.55289999999999995</v>
      </c>
      <c r="N16" s="497">
        <v>0.55289999999999995</v>
      </c>
      <c r="O16" s="498">
        <v>1</v>
      </c>
      <c r="P16" s="499">
        <v>6.25E-2</v>
      </c>
      <c r="Q16" s="142">
        <v>0.55289999999999995</v>
      </c>
      <c r="R16" s="142">
        <v>0.56075962973266902</v>
      </c>
      <c r="S16" s="143">
        <v>1.0142152825694866</v>
      </c>
      <c r="T16" s="94">
        <v>15182.976000000001</v>
      </c>
      <c r="U16" s="95">
        <v>8394.6674303999989</v>
      </c>
      <c r="V16" s="94">
        <v>8514</v>
      </c>
      <c r="W16" s="95">
        <v>699.55561919999991</v>
      </c>
      <c r="X16" s="95">
        <v>7695.1118111999986</v>
      </c>
      <c r="Y16" s="95">
        <v>8137</v>
      </c>
      <c r="Z16" s="96">
        <v>1.0574245312663095</v>
      </c>
      <c r="AA16" s="423">
        <v>441.88818880000144</v>
      </c>
    </row>
    <row r="17" spans="13:24" x14ac:dyDescent="0.25">
      <c r="M17" s="56"/>
      <c r="Q17" s="119"/>
      <c r="R17" s="119"/>
    </row>
    <row r="18" spans="13:24" x14ac:dyDescent="0.25">
      <c r="V18" s="4"/>
      <c r="W18" s="4"/>
      <c r="X18" s="4"/>
    </row>
    <row r="19" spans="13:24" x14ac:dyDescent="0.25">
      <c r="V19" s="4"/>
      <c r="W19" s="4"/>
      <c r="X19" s="4"/>
    </row>
    <row r="20" spans="13:24" x14ac:dyDescent="0.25">
      <c r="V20" s="4"/>
      <c r="W20" s="4"/>
      <c r="X20" s="4"/>
    </row>
    <row r="21" spans="13:24" x14ac:dyDescent="0.25">
      <c r="V21" s="4"/>
      <c r="W21" s="4"/>
      <c r="X21" s="4"/>
    </row>
    <row r="22" spans="13:24" x14ac:dyDescent="0.25">
      <c r="V22" s="4"/>
      <c r="W22" s="4"/>
      <c r="X22" s="4"/>
    </row>
    <row r="23" spans="13:24" x14ac:dyDescent="0.25">
      <c r="V23" s="4"/>
      <c r="W23" s="4"/>
      <c r="X23" s="4"/>
    </row>
    <row r="24" spans="13:24" x14ac:dyDescent="0.25">
      <c r="V24" s="4"/>
      <c r="W24" s="4"/>
      <c r="X24" s="4"/>
    </row>
    <row r="25" spans="13:24" x14ac:dyDescent="0.25">
      <c r="V25" s="4"/>
      <c r="W25" s="4"/>
      <c r="X25" s="4"/>
    </row>
    <row r="26" spans="13:24" x14ac:dyDescent="0.25">
      <c r="V26" s="4"/>
      <c r="W26" s="4"/>
      <c r="X26" s="4"/>
    </row>
    <row r="27" spans="13:24" x14ac:dyDescent="0.25">
      <c r="V27" s="4"/>
      <c r="W27" s="4"/>
      <c r="X27" s="4"/>
    </row>
    <row r="28" spans="13:24" x14ac:dyDescent="0.25">
      <c r="V28" s="4"/>
      <c r="W28" s="4"/>
      <c r="X28" s="4"/>
    </row>
    <row r="29" spans="13:24" x14ac:dyDescent="0.25">
      <c r="V29" s="4"/>
      <c r="W29" s="4"/>
      <c r="X29" s="4"/>
    </row>
    <row r="30" spans="13:24" x14ac:dyDescent="0.25">
      <c r="V30" s="4"/>
      <c r="W30" s="4"/>
      <c r="X30" s="4"/>
    </row>
    <row r="31" spans="13:24" x14ac:dyDescent="0.25">
      <c r="V31" s="4"/>
      <c r="W31" s="4"/>
      <c r="X31" s="4"/>
    </row>
    <row r="32" spans="13:24" x14ac:dyDescent="0.25">
      <c r="V32" s="4"/>
      <c r="W32" s="4"/>
      <c r="X32" s="4"/>
    </row>
    <row r="33" spans="22:24" x14ac:dyDescent="0.25">
      <c r="V33" s="4"/>
      <c r="W33" s="4"/>
      <c r="X33" s="4"/>
    </row>
    <row r="34" spans="22:24" x14ac:dyDescent="0.25">
      <c r="V34" s="4"/>
      <c r="W34" s="4"/>
      <c r="X34" s="4"/>
    </row>
    <row r="35" spans="22:24" x14ac:dyDescent="0.25">
      <c r="V35" s="4"/>
      <c r="W35" s="4"/>
      <c r="X35" s="4"/>
    </row>
    <row r="36" spans="22:24" x14ac:dyDescent="0.25">
      <c r="V36" s="4"/>
      <c r="W36" s="4"/>
      <c r="X36" s="4"/>
    </row>
    <row r="37" spans="22:24" x14ac:dyDescent="0.25">
      <c r="V37" s="4"/>
      <c r="W37" s="4"/>
      <c r="X37" s="4"/>
    </row>
    <row r="38" spans="22:24" x14ac:dyDescent="0.25">
      <c r="V38" s="4"/>
      <c r="W38" s="4"/>
      <c r="X38" s="4"/>
    </row>
    <row r="39" spans="22:24" x14ac:dyDescent="0.25">
      <c r="V39" s="4"/>
      <c r="W39" s="4"/>
      <c r="X39" s="4"/>
    </row>
    <row r="40" spans="22:24" x14ac:dyDescent="0.25">
      <c r="V40" s="4"/>
      <c r="W40" s="4"/>
      <c r="X40" s="4"/>
    </row>
    <row r="41" spans="22:24" x14ac:dyDescent="0.25">
      <c r="V41" s="4"/>
      <c r="W41" s="4"/>
      <c r="X41" s="4"/>
    </row>
    <row r="42" spans="22:24" x14ac:dyDescent="0.25">
      <c r="V42" s="4"/>
      <c r="W42" s="4"/>
      <c r="X42" s="4"/>
    </row>
    <row r="43" spans="22:24" x14ac:dyDescent="0.25">
      <c r="V43" s="4"/>
      <c r="W43" s="4"/>
      <c r="X43" s="4"/>
    </row>
    <row r="44" spans="22:24" x14ac:dyDescent="0.25">
      <c r="V44" s="4"/>
      <c r="W44" s="4"/>
      <c r="X44" s="4"/>
    </row>
    <row r="45" spans="22:24" x14ac:dyDescent="0.25">
      <c r="V45" s="4"/>
      <c r="W45" s="4"/>
      <c r="X45" s="4"/>
    </row>
    <row r="46" spans="22:24" x14ac:dyDescent="0.25">
      <c r="V46" s="4"/>
      <c r="W46" s="4"/>
      <c r="X46" s="4"/>
    </row>
  </sheetData>
  <autoFilter ref="G4:G16" xr:uid="{00000000-0001-0000-1100-000000000000}"/>
  <mergeCells count="1">
    <mergeCell ref="H4:P5"/>
  </mergeCells>
  <phoneticPr fontId="65" type="noConversion"/>
  <conditionalFormatting sqref="AA9:AA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4B7A4-2C8B-4A3B-A857-E4C10752946F}">
  <sheetPr codeName="Hoja21">
    <tabColor rgb="FF00B050"/>
  </sheetPr>
  <dimension ref="A1:AA52"/>
  <sheetViews>
    <sheetView zoomScale="87" zoomScaleNormal="87" workbookViewId="0">
      <selection activeCell="H4" sqref="H4:P5"/>
    </sheetView>
  </sheetViews>
  <sheetFormatPr baseColWidth="10" defaultRowHeight="15" x14ac:dyDescent="0.25"/>
  <cols>
    <col min="1" max="4" width="1.140625" style="4" customWidth="1"/>
    <col min="5" max="5" width="1.140625" style="5" customWidth="1"/>
    <col min="6" max="6" width="1.140625" style="100" customWidth="1"/>
    <col min="7" max="7" width="34.28515625" style="4" customWidth="1"/>
    <col min="8" max="10" width="26.42578125" style="4" customWidth="1"/>
    <col min="11" max="11" width="18.5703125" style="4" customWidth="1"/>
    <col min="12" max="12" width="14.85546875" style="5" customWidth="1"/>
    <col min="13" max="13" width="12.5703125" style="4" customWidth="1"/>
    <col min="14" max="14" width="14.140625" style="4" customWidth="1"/>
    <col min="15" max="15" width="16.42578125" style="4" customWidth="1"/>
    <col min="16" max="16" width="15" style="56" customWidth="1"/>
    <col min="17" max="17" width="8" style="56" customWidth="1"/>
    <col min="18" max="18" width="8" style="4" customWidth="1"/>
    <col min="19" max="16384" width="11.42578125" style="4"/>
  </cols>
  <sheetData>
    <row r="1" spans="1:27" s="2" customFormat="1" ht="21" customHeight="1" x14ac:dyDescent="0.45">
      <c r="E1" s="3"/>
      <c r="F1" s="98"/>
      <c r="G1" s="836" t="s">
        <v>0</v>
      </c>
      <c r="H1" s="836"/>
      <c r="I1" s="836"/>
      <c r="J1" s="836"/>
      <c r="K1" s="836"/>
      <c r="L1" s="836"/>
      <c r="M1" s="836"/>
      <c r="N1" s="836"/>
      <c r="O1" s="836"/>
      <c r="P1" s="836"/>
      <c r="Q1" s="55"/>
    </row>
    <row r="2" spans="1:27" s="2" customFormat="1" ht="23.25" customHeight="1" x14ac:dyDescent="0.45">
      <c r="E2" s="3"/>
      <c r="F2" s="98"/>
      <c r="G2" s="837" t="s">
        <v>2</v>
      </c>
      <c r="H2" s="838"/>
      <c r="I2" s="838"/>
      <c r="J2" s="838"/>
      <c r="K2" s="838"/>
      <c r="L2" s="838"/>
      <c r="M2" s="839" t="s">
        <v>542</v>
      </c>
      <c r="N2" s="839"/>
      <c r="O2" s="839"/>
      <c r="P2" s="839"/>
      <c r="Q2" s="55"/>
    </row>
    <row r="3" spans="1:27" ht="60.75" thickBot="1" x14ac:dyDescent="0.3">
      <c r="Q3" s="4"/>
      <c r="T3" s="5"/>
      <c r="W3" s="85" t="s">
        <v>45</v>
      </c>
      <c r="X3" s="86">
        <v>12</v>
      </c>
      <c r="Y3" s="5"/>
      <c r="Z3" s="5"/>
    </row>
    <row r="4" spans="1:27" ht="15" customHeight="1" x14ac:dyDescent="0.25">
      <c r="G4" s="58"/>
      <c r="H4" s="971" t="s">
        <v>504</v>
      </c>
      <c r="I4" s="986"/>
      <c r="J4" s="986"/>
      <c r="K4" s="986"/>
      <c r="L4" s="986"/>
      <c r="M4" s="986"/>
      <c r="N4" s="986"/>
      <c r="O4" s="986"/>
      <c r="P4" s="995"/>
      <c r="Q4" s="4"/>
      <c r="T4" s="5"/>
      <c r="W4" s="85" t="s">
        <v>46</v>
      </c>
      <c r="X4" s="86">
        <v>11</v>
      </c>
      <c r="Y4" s="5"/>
    </row>
    <row r="5" spans="1:27" ht="62.25" customHeight="1" thickBot="1" x14ac:dyDescent="0.3">
      <c r="G5" s="526"/>
      <c r="H5" s="996"/>
      <c r="I5" s="997"/>
      <c r="J5" s="997"/>
      <c r="K5" s="997"/>
      <c r="L5" s="997"/>
      <c r="M5" s="997"/>
      <c r="N5" s="997"/>
      <c r="O5" s="997"/>
      <c r="P5" s="998"/>
      <c r="Q5" s="87" t="s">
        <v>47</v>
      </c>
      <c r="R5" s="87" t="s">
        <v>48</v>
      </c>
      <c r="S5" s="87" t="s">
        <v>49</v>
      </c>
      <c r="T5" s="87" t="s">
        <v>50</v>
      </c>
      <c r="U5" s="87" t="s">
        <v>51</v>
      </c>
      <c r="V5" s="87" t="s">
        <v>52</v>
      </c>
      <c r="W5" s="87" t="s">
        <v>45</v>
      </c>
      <c r="X5" s="87" t="s">
        <v>53</v>
      </c>
      <c r="Y5" s="87" t="s">
        <v>54</v>
      </c>
      <c r="Z5" s="87" t="s">
        <v>55</v>
      </c>
      <c r="AA5" s="87" t="s">
        <v>56</v>
      </c>
    </row>
    <row r="6" spans="1:27" ht="45.75" customHeight="1" thickBot="1" x14ac:dyDescent="0.3">
      <c r="G6" s="526"/>
      <c r="H6" s="869" t="s">
        <v>4</v>
      </c>
      <c r="I6" s="869" t="s">
        <v>4</v>
      </c>
      <c r="J6" s="869" t="s">
        <v>4</v>
      </c>
      <c r="K6" s="7" t="s">
        <v>5</v>
      </c>
      <c r="L6" s="843" t="s">
        <v>6</v>
      </c>
      <c r="M6" s="845">
        <v>2024</v>
      </c>
      <c r="N6" s="846"/>
      <c r="O6" s="847" t="s">
        <v>7</v>
      </c>
      <c r="P6" s="848"/>
      <c r="Q6" s="88" t="s">
        <v>57</v>
      </c>
      <c r="R6" s="88" t="s">
        <v>58</v>
      </c>
      <c r="S6" s="88" t="s">
        <v>59</v>
      </c>
      <c r="T6" s="89" t="s">
        <v>60</v>
      </c>
      <c r="U6" s="89" t="s">
        <v>61</v>
      </c>
      <c r="V6" s="89" t="s">
        <v>62</v>
      </c>
      <c r="W6" s="89" t="s">
        <v>63</v>
      </c>
      <c r="X6" s="89" t="s">
        <v>64</v>
      </c>
      <c r="Y6" s="89" t="s">
        <v>65</v>
      </c>
      <c r="Z6" s="90" t="s">
        <v>66</v>
      </c>
      <c r="AA6" s="90" t="s">
        <v>67</v>
      </c>
    </row>
    <row r="7" spans="1:27" ht="94.5" customHeight="1" thickBot="1" x14ac:dyDescent="0.3">
      <c r="G7" s="594" t="s">
        <v>430</v>
      </c>
      <c r="H7" s="215" t="s">
        <v>130</v>
      </c>
      <c r="I7" s="215" t="s">
        <v>130</v>
      </c>
      <c r="J7" s="215" t="s">
        <v>130</v>
      </c>
      <c r="K7" s="10" t="s">
        <v>131</v>
      </c>
      <c r="L7" s="844"/>
      <c r="M7" s="11" t="s">
        <v>11</v>
      </c>
      <c r="N7" s="11" t="s">
        <v>12</v>
      </c>
      <c r="O7" s="13" t="s">
        <v>13</v>
      </c>
      <c r="P7" s="13" t="s">
        <v>44</v>
      </c>
      <c r="Q7" s="91" t="s">
        <v>68</v>
      </c>
      <c r="R7" s="91" t="s">
        <v>69</v>
      </c>
      <c r="S7" s="91" t="s">
        <v>70</v>
      </c>
      <c r="T7" s="91" t="s">
        <v>71</v>
      </c>
      <c r="U7" s="91" t="s">
        <v>72</v>
      </c>
      <c r="V7" s="91" t="s">
        <v>73</v>
      </c>
      <c r="W7" s="91" t="s">
        <v>74</v>
      </c>
      <c r="X7" s="91" t="s">
        <v>75</v>
      </c>
      <c r="Y7" s="91" t="s">
        <v>76</v>
      </c>
      <c r="Z7" s="91" t="s">
        <v>77</v>
      </c>
      <c r="AA7" s="91" t="s">
        <v>78</v>
      </c>
    </row>
    <row r="8" spans="1:27" ht="16.5" thickBot="1" x14ac:dyDescent="0.3">
      <c r="G8" s="654"/>
      <c r="H8" s="659" t="s">
        <v>514</v>
      </c>
      <c r="I8" s="659" t="s">
        <v>515</v>
      </c>
      <c r="J8" s="659" t="s">
        <v>532</v>
      </c>
      <c r="K8" s="432"/>
      <c r="L8" s="655"/>
      <c r="M8" s="481">
        <v>0.5423</v>
      </c>
      <c r="N8" s="481">
        <v>1</v>
      </c>
      <c r="O8" s="434"/>
      <c r="P8" s="434">
        <v>6.25</v>
      </c>
      <c r="Q8" s="658"/>
      <c r="R8" s="658"/>
      <c r="S8" s="658"/>
      <c r="T8" s="658"/>
      <c r="U8" s="658"/>
      <c r="V8" s="658"/>
      <c r="W8" s="658"/>
      <c r="X8" s="658"/>
      <c r="Y8" s="658"/>
      <c r="Z8" s="658"/>
      <c r="AA8" s="658"/>
    </row>
    <row r="9" spans="1:27" ht="15" customHeight="1" thickBot="1" x14ac:dyDescent="0.35">
      <c r="A9" s="209"/>
      <c r="B9" s="209"/>
      <c r="C9" s="62"/>
      <c r="D9" s="63"/>
      <c r="E9" s="64"/>
      <c r="F9" s="103"/>
      <c r="G9" s="18" t="s">
        <v>431</v>
      </c>
      <c r="H9" s="67">
        <v>5784</v>
      </c>
      <c r="I9" s="67">
        <v>5783</v>
      </c>
      <c r="J9" s="67">
        <v>5881</v>
      </c>
      <c r="K9" s="67">
        <v>12679.901157</v>
      </c>
      <c r="L9" s="34">
        <v>0.45607611040465146</v>
      </c>
      <c r="M9" s="36">
        <v>0.5423</v>
      </c>
      <c r="N9" s="36">
        <v>0.5423</v>
      </c>
      <c r="O9" s="107">
        <v>0.84100333838217123</v>
      </c>
      <c r="P9" s="69">
        <v>5.2562708648885702E-2</v>
      </c>
      <c r="Q9" s="142">
        <v>0.5423</v>
      </c>
      <c r="R9" s="142">
        <v>0.46380487727645775</v>
      </c>
      <c r="S9" s="143">
        <v>0.85525516739158725</v>
      </c>
      <c r="T9" s="94">
        <v>12679.901157</v>
      </c>
      <c r="U9" s="95">
        <v>6876.3103974411006</v>
      </c>
      <c r="V9" s="94">
        <v>5881</v>
      </c>
      <c r="W9" s="95">
        <v>573.02586645342501</v>
      </c>
      <c r="X9" s="95">
        <v>6303.2845309876748</v>
      </c>
      <c r="Y9" s="95">
        <v>5881</v>
      </c>
      <c r="Z9" s="96">
        <v>0.93300563715445883</v>
      </c>
      <c r="AA9" s="423">
        <v>-422.28453098767477</v>
      </c>
    </row>
    <row r="10" spans="1:27" ht="15" customHeight="1" thickBot="1" x14ac:dyDescent="0.35">
      <c r="A10" s="209"/>
      <c r="B10" s="209"/>
      <c r="C10" s="62"/>
      <c r="D10" s="63"/>
      <c r="E10" s="64"/>
      <c r="F10" s="103"/>
      <c r="G10" s="18" t="s">
        <v>432</v>
      </c>
      <c r="H10" s="72">
        <v>3504</v>
      </c>
      <c r="I10" s="72">
        <v>3546</v>
      </c>
      <c r="J10" s="72">
        <v>3593</v>
      </c>
      <c r="K10" s="72">
        <v>6659.8810000000003</v>
      </c>
      <c r="L10" s="34">
        <v>0.53244194603477146</v>
      </c>
      <c r="M10" s="41">
        <v>0.5423</v>
      </c>
      <c r="N10" s="41">
        <v>0.5423</v>
      </c>
      <c r="O10" s="110">
        <v>0.98182177030199425</v>
      </c>
      <c r="P10" s="69">
        <v>6.136386064387464E-2</v>
      </c>
      <c r="Q10" s="142">
        <v>0.5423</v>
      </c>
      <c r="R10" s="142">
        <v>0.53949912918864462</v>
      </c>
      <c r="S10" s="143">
        <v>0.99483520042162021</v>
      </c>
      <c r="T10" s="94">
        <v>6659.8810000000003</v>
      </c>
      <c r="U10" s="95">
        <v>3611.6534663000002</v>
      </c>
      <c r="V10" s="94">
        <v>3593</v>
      </c>
      <c r="W10" s="95">
        <v>300.97112219166667</v>
      </c>
      <c r="X10" s="95">
        <v>3310.6823441083334</v>
      </c>
      <c r="Y10" s="95">
        <v>3593</v>
      </c>
      <c r="Z10" s="96">
        <v>1.085274764096313</v>
      </c>
      <c r="AA10" s="423">
        <v>282.31765589166662</v>
      </c>
    </row>
    <row r="11" spans="1:27" ht="15" customHeight="1" thickBot="1" x14ac:dyDescent="0.35">
      <c r="A11" s="209"/>
      <c r="B11" s="209"/>
      <c r="C11" s="62"/>
      <c r="D11" s="63"/>
      <c r="E11" s="64"/>
      <c r="F11" s="103"/>
      <c r="G11" s="18" t="s">
        <v>433</v>
      </c>
      <c r="H11" s="72">
        <v>1891</v>
      </c>
      <c r="I11" s="72">
        <v>1967</v>
      </c>
      <c r="J11" s="72">
        <v>2179</v>
      </c>
      <c r="K11" s="72">
        <v>4539.5740000000005</v>
      </c>
      <c r="L11" s="34">
        <v>0.43330056961291957</v>
      </c>
      <c r="M11" s="41">
        <v>0.5423</v>
      </c>
      <c r="N11" s="41">
        <v>0.5423</v>
      </c>
      <c r="O11" s="110">
        <v>0.79900529155987376</v>
      </c>
      <c r="P11" s="69">
        <v>4.993783072249211E-2</v>
      </c>
      <c r="Q11" s="142">
        <v>0.5423</v>
      </c>
      <c r="R11" s="142">
        <v>0.48000098687674214</v>
      </c>
      <c r="S11" s="143">
        <v>0.88512075765580334</v>
      </c>
      <c r="T11" s="94">
        <v>4539.5740000000005</v>
      </c>
      <c r="U11" s="95">
        <v>2461.8109802000004</v>
      </c>
      <c r="V11" s="94">
        <v>2179</v>
      </c>
      <c r="W11" s="95">
        <v>205.15091501666669</v>
      </c>
      <c r="X11" s="95">
        <v>2256.6600651833337</v>
      </c>
      <c r="Y11" s="95">
        <v>2179</v>
      </c>
      <c r="Z11" s="96">
        <v>0.96558628107905808</v>
      </c>
      <c r="AA11" s="423">
        <v>-77.6600651833337</v>
      </c>
    </row>
    <row r="12" spans="1:27" ht="15" customHeight="1" thickBot="1" x14ac:dyDescent="0.35">
      <c r="A12" s="209"/>
      <c r="B12" s="209"/>
      <c r="C12" s="62"/>
      <c r="D12" s="63"/>
      <c r="E12" s="64"/>
      <c r="F12" s="103"/>
      <c r="G12" s="18" t="s">
        <v>434</v>
      </c>
      <c r="H12" s="72">
        <v>2883</v>
      </c>
      <c r="I12" s="72">
        <v>2825</v>
      </c>
      <c r="J12" s="72">
        <v>2836</v>
      </c>
      <c r="K12" s="72">
        <v>4706.6478352000004</v>
      </c>
      <c r="L12" s="34">
        <v>0.60021486606081642</v>
      </c>
      <c r="M12" s="41">
        <v>0.5423</v>
      </c>
      <c r="N12" s="41">
        <v>0.5423</v>
      </c>
      <c r="O12" s="110">
        <v>1</v>
      </c>
      <c r="P12" s="69">
        <v>6.25E-2</v>
      </c>
      <c r="Q12" s="142">
        <v>0.5423</v>
      </c>
      <c r="R12" s="142">
        <v>0.60255198589326564</v>
      </c>
      <c r="S12" s="143">
        <v>1.1111045286617474</v>
      </c>
      <c r="T12" s="94">
        <v>4706.6478352000004</v>
      </c>
      <c r="U12" s="95">
        <v>2552.4151210289601</v>
      </c>
      <c r="V12" s="94">
        <v>2836</v>
      </c>
      <c r="W12" s="95">
        <v>212.70126008574667</v>
      </c>
      <c r="X12" s="95">
        <v>2339.7138609432131</v>
      </c>
      <c r="Y12" s="95">
        <v>2836</v>
      </c>
      <c r="Z12" s="96">
        <v>1.2121140312673611</v>
      </c>
      <c r="AA12" s="423">
        <v>496.28613905678685</v>
      </c>
    </row>
    <row r="13" spans="1:27" ht="15" customHeight="1" thickBot="1" x14ac:dyDescent="0.35">
      <c r="A13" s="209"/>
      <c r="B13" s="209"/>
      <c r="C13" s="62"/>
      <c r="D13" s="63"/>
      <c r="E13" s="64"/>
      <c r="F13" s="103"/>
      <c r="G13" s="18" t="s">
        <v>435</v>
      </c>
      <c r="H13" s="72">
        <v>2779</v>
      </c>
      <c r="I13" s="72">
        <v>2846</v>
      </c>
      <c r="J13" s="72">
        <v>2894</v>
      </c>
      <c r="K13" s="72">
        <v>4594.9390000000003</v>
      </c>
      <c r="L13" s="34">
        <v>0.61937710163290516</v>
      </c>
      <c r="M13" s="41">
        <v>0.5423</v>
      </c>
      <c r="N13" s="41">
        <v>0.5423</v>
      </c>
      <c r="O13" s="110">
        <v>1</v>
      </c>
      <c r="P13" s="69">
        <v>6.25E-2</v>
      </c>
      <c r="Q13" s="142">
        <v>0.5423</v>
      </c>
      <c r="R13" s="142">
        <v>0.62982337741589167</v>
      </c>
      <c r="S13" s="143">
        <v>1.1613929142834072</v>
      </c>
      <c r="T13" s="94">
        <v>4594.9390000000003</v>
      </c>
      <c r="U13" s="95">
        <v>2491.8354197000003</v>
      </c>
      <c r="V13" s="94">
        <v>2894</v>
      </c>
      <c r="W13" s="95">
        <v>207.6529516416667</v>
      </c>
      <c r="X13" s="95">
        <v>2284.1824680583336</v>
      </c>
      <c r="Y13" s="95">
        <v>2894</v>
      </c>
      <c r="Z13" s="96">
        <v>1.2669740883091714</v>
      </c>
      <c r="AA13" s="423">
        <v>609.8175319416664</v>
      </c>
    </row>
    <row r="14" spans="1:27" ht="15" customHeight="1" thickBot="1" x14ac:dyDescent="0.35">
      <c r="A14" s="209"/>
      <c r="B14" s="209"/>
      <c r="C14" s="62"/>
      <c r="D14" s="63"/>
      <c r="E14" s="64"/>
      <c r="F14" s="103"/>
      <c r="G14" s="18" t="s">
        <v>436</v>
      </c>
      <c r="H14" s="72">
        <v>136</v>
      </c>
      <c r="I14" s="72">
        <v>135</v>
      </c>
      <c r="J14" s="72">
        <v>136</v>
      </c>
      <c r="K14" s="72">
        <v>167.00984299999999</v>
      </c>
      <c r="L14" s="34">
        <v>0.80833559013644485</v>
      </c>
      <c r="M14" s="41">
        <v>0.5423</v>
      </c>
      <c r="N14" s="41">
        <v>0.5423</v>
      </c>
      <c r="O14" s="110">
        <v>1</v>
      </c>
      <c r="P14" s="69">
        <v>6.25E-2</v>
      </c>
      <c r="Q14" s="142">
        <v>0.5423</v>
      </c>
      <c r="R14" s="142">
        <v>0.81432326117449261</v>
      </c>
      <c r="S14" s="143">
        <v>1.5016102916734144</v>
      </c>
      <c r="T14" s="94">
        <v>167.00984299999999</v>
      </c>
      <c r="U14" s="95">
        <v>90.569437858899988</v>
      </c>
      <c r="V14" s="94">
        <v>136</v>
      </c>
      <c r="W14" s="95">
        <v>7.5474531549083324</v>
      </c>
      <c r="X14" s="95">
        <v>83.021984703991649</v>
      </c>
      <c r="Y14" s="95">
        <v>136</v>
      </c>
      <c r="Z14" s="96">
        <v>1.6381203181891797</v>
      </c>
      <c r="AA14" s="423">
        <v>52.978015296008351</v>
      </c>
    </row>
    <row r="15" spans="1:27" ht="15" customHeight="1" thickBot="1" x14ac:dyDescent="0.35">
      <c r="A15" s="209"/>
      <c r="B15" s="209"/>
      <c r="C15" s="62"/>
      <c r="D15" s="63"/>
      <c r="E15" s="64"/>
      <c r="F15" s="103"/>
      <c r="G15" s="27" t="s">
        <v>437</v>
      </c>
      <c r="H15" s="112">
        <v>830</v>
      </c>
      <c r="I15" s="112">
        <v>893</v>
      </c>
      <c r="J15" s="112">
        <v>911</v>
      </c>
      <c r="K15" s="112">
        <v>1242.0981648000002</v>
      </c>
      <c r="L15" s="34">
        <v>0.71894478657714533</v>
      </c>
      <c r="M15" s="54">
        <v>0.5423</v>
      </c>
      <c r="N15" s="54">
        <v>0.5423</v>
      </c>
      <c r="O15" s="113">
        <v>1</v>
      </c>
      <c r="P15" s="69">
        <v>6.25E-2</v>
      </c>
      <c r="Q15" s="142">
        <v>0.5423</v>
      </c>
      <c r="R15" s="142">
        <v>0.73343639481722211</v>
      </c>
      <c r="S15" s="143">
        <v>1.3524550890968507</v>
      </c>
      <c r="T15" s="94">
        <v>1242.0981648000002</v>
      </c>
      <c r="U15" s="95">
        <v>673.58983477104005</v>
      </c>
      <c r="V15" s="94">
        <v>911</v>
      </c>
      <c r="W15" s="95">
        <v>56.132486230920001</v>
      </c>
      <c r="X15" s="95">
        <v>617.45734854012005</v>
      </c>
      <c r="Y15" s="95">
        <v>911</v>
      </c>
      <c r="Z15" s="96">
        <v>1.475405551742019</v>
      </c>
      <c r="AA15" s="423">
        <v>293.54265145987995</v>
      </c>
    </row>
    <row r="16" spans="1:27" ht="15" customHeight="1" thickBot="1" x14ac:dyDescent="0.35">
      <c r="A16" s="209"/>
      <c r="B16" s="209"/>
      <c r="C16" s="62"/>
      <c r="D16" s="63"/>
      <c r="E16" s="64"/>
      <c r="F16" s="103"/>
      <c r="G16" s="525" t="s">
        <v>15</v>
      </c>
      <c r="H16" s="527">
        <v>17807</v>
      </c>
      <c r="I16" s="527">
        <v>17995</v>
      </c>
      <c r="J16" s="527">
        <v>18430</v>
      </c>
      <c r="K16" s="527">
        <v>34590.051000000007</v>
      </c>
      <c r="L16" s="466">
        <v>0.52023629569091978</v>
      </c>
      <c r="M16" s="497">
        <v>0.5423</v>
      </c>
      <c r="N16" s="497">
        <v>0.5423</v>
      </c>
      <c r="O16" s="498">
        <v>0.9593145780765624</v>
      </c>
      <c r="P16" s="499">
        <v>5.995716112978515E-2</v>
      </c>
      <c r="Q16" s="142">
        <v>0.5423</v>
      </c>
      <c r="R16" s="142">
        <v>0.53281216613412907</v>
      </c>
      <c r="S16" s="143">
        <v>0.98250445534598763</v>
      </c>
      <c r="T16" s="94">
        <v>34590.051000000007</v>
      </c>
      <c r="U16" s="95">
        <v>18758.184657300004</v>
      </c>
      <c r="V16" s="94">
        <v>18430</v>
      </c>
      <c r="W16" s="95">
        <v>1563.1820547750003</v>
      </c>
      <c r="X16" s="95">
        <v>17195.002602525004</v>
      </c>
      <c r="Y16" s="95">
        <v>18430</v>
      </c>
      <c r="Z16" s="96">
        <v>1.0718230421956227</v>
      </c>
      <c r="AA16" s="423">
        <v>1234.9973974749955</v>
      </c>
    </row>
    <row r="17" spans="8:18" x14ac:dyDescent="0.25">
      <c r="H17" s="62"/>
      <c r="I17" s="62"/>
      <c r="J17" s="62"/>
      <c r="K17" s="62"/>
      <c r="M17" s="56"/>
      <c r="Q17" s="119"/>
      <c r="R17" s="119"/>
    </row>
    <row r="36" spans="7:11" x14ac:dyDescent="0.25">
      <c r="G36" s="4" t="s">
        <v>21</v>
      </c>
      <c r="H36" s="14">
        <v>1891</v>
      </c>
      <c r="I36" s="14"/>
      <c r="J36" s="14"/>
      <c r="K36" s="14">
        <v>4539.5740000000005</v>
      </c>
    </row>
    <row r="37" spans="7:11" x14ac:dyDescent="0.25">
      <c r="G37" s="4" t="s">
        <v>22</v>
      </c>
      <c r="H37" s="14" t="e">
        <v>#REF!</v>
      </c>
      <c r="I37" s="14"/>
      <c r="J37" s="14"/>
      <c r="K37" s="14" t="e">
        <v>#REF!</v>
      </c>
    </row>
    <row r="38" spans="7:11" x14ac:dyDescent="0.25">
      <c r="G38" s="4" t="s">
        <v>23</v>
      </c>
      <c r="H38" s="14" t="e">
        <v>#REF!</v>
      </c>
      <c r="I38" s="14"/>
      <c r="J38" s="14"/>
      <c r="K38" s="14" t="e">
        <v>#REF!</v>
      </c>
    </row>
    <row r="39" spans="7:11" x14ac:dyDescent="0.25">
      <c r="G39" s="4" t="s">
        <v>24</v>
      </c>
      <c r="H39" s="14" t="e">
        <v>#REF!</v>
      </c>
      <c r="I39" s="14"/>
      <c r="J39" s="14"/>
      <c r="K39" s="14" t="e">
        <v>#REF!</v>
      </c>
    </row>
    <row r="40" spans="7:11" x14ac:dyDescent="0.25">
      <c r="G40" s="4" t="s">
        <v>25</v>
      </c>
      <c r="H40" s="14">
        <v>136</v>
      </c>
      <c r="I40" s="14"/>
      <c r="J40" s="14"/>
      <c r="K40" s="14">
        <v>167.00984299999999</v>
      </c>
    </row>
    <row r="41" spans="7:11" x14ac:dyDescent="0.25">
      <c r="G41" s="4" t="s">
        <v>26</v>
      </c>
      <c r="H41" s="14">
        <v>5784</v>
      </c>
      <c r="I41" s="14"/>
      <c r="J41" s="14"/>
      <c r="K41" s="14">
        <v>12679.901157</v>
      </c>
    </row>
    <row r="42" spans="7:11" x14ac:dyDescent="0.25">
      <c r="G42" s="4" t="s">
        <v>27</v>
      </c>
      <c r="H42" s="14" t="e">
        <v>#REF!</v>
      </c>
      <c r="I42" s="14"/>
      <c r="J42" s="14"/>
      <c r="K42" s="14" t="e">
        <v>#REF!</v>
      </c>
    </row>
    <row r="43" spans="7:11" x14ac:dyDescent="0.25">
      <c r="G43" s="4" t="s">
        <v>28</v>
      </c>
      <c r="H43" s="14" t="e">
        <v>#REF!</v>
      </c>
      <c r="I43" s="14"/>
      <c r="J43" s="14"/>
      <c r="K43" s="14" t="e">
        <v>#REF!</v>
      </c>
    </row>
    <row r="44" spans="7:11" x14ac:dyDescent="0.25">
      <c r="G44" s="4" t="s">
        <v>29</v>
      </c>
      <c r="H44" s="14" t="e">
        <v>#REF!</v>
      </c>
      <c r="I44" s="14"/>
      <c r="J44" s="14"/>
      <c r="K44" s="14" t="e">
        <v>#REF!</v>
      </c>
    </row>
    <row r="45" spans="7:11" x14ac:dyDescent="0.25">
      <c r="G45" s="4" t="s">
        <v>30</v>
      </c>
      <c r="H45" s="14" t="e">
        <v>#REF!</v>
      </c>
      <c r="I45" s="14"/>
      <c r="J45" s="14"/>
      <c r="K45" s="14" t="e">
        <v>#REF!</v>
      </c>
    </row>
    <row r="46" spans="7:11" x14ac:dyDescent="0.25">
      <c r="G46" s="4" t="s">
        <v>31</v>
      </c>
      <c r="H46" s="14">
        <v>3504</v>
      </c>
      <c r="I46" s="14"/>
      <c r="J46" s="14"/>
      <c r="K46" s="14">
        <v>6659.8810000000003</v>
      </c>
    </row>
    <row r="47" spans="7:11" x14ac:dyDescent="0.25">
      <c r="G47" s="4" t="s">
        <v>32</v>
      </c>
      <c r="H47" s="14">
        <v>2883</v>
      </c>
      <c r="I47" s="14"/>
      <c r="J47" s="14"/>
      <c r="K47" s="14">
        <v>4706.6478352000004</v>
      </c>
    </row>
    <row r="48" spans="7:11" x14ac:dyDescent="0.25">
      <c r="G48" s="4" t="s">
        <v>33</v>
      </c>
      <c r="H48" s="14">
        <v>2779</v>
      </c>
      <c r="I48" s="14"/>
      <c r="J48" s="14"/>
      <c r="K48" s="14">
        <v>4594.9390000000003</v>
      </c>
    </row>
    <row r="49" spans="7:11" x14ac:dyDescent="0.25">
      <c r="G49" s="4" t="s">
        <v>34</v>
      </c>
      <c r="H49" s="14" t="e">
        <v>#REF!</v>
      </c>
      <c r="I49" s="14"/>
      <c r="J49" s="14"/>
      <c r="K49" s="14" t="e">
        <v>#REF!</v>
      </c>
    </row>
    <row r="50" spans="7:11" x14ac:dyDescent="0.25">
      <c r="G50" s="4" t="s">
        <v>35</v>
      </c>
      <c r="H50" s="14">
        <v>17807</v>
      </c>
      <c r="I50" s="14"/>
      <c r="J50" s="14"/>
      <c r="K50" s="14">
        <v>34590.051000000007</v>
      </c>
    </row>
    <row r="51" spans="7:11" x14ac:dyDescent="0.25">
      <c r="G51" s="4" t="s">
        <v>36</v>
      </c>
      <c r="H51" s="14" t="e">
        <v>#REF!</v>
      </c>
      <c r="I51" s="14"/>
      <c r="J51" s="14"/>
      <c r="K51" s="14" t="e">
        <v>#REF!</v>
      </c>
    </row>
    <row r="52" spans="7:11" x14ac:dyDescent="0.25">
      <c r="G52" s="4" t="s">
        <v>37</v>
      </c>
      <c r="H52" s="14" t="e">
        <v>#REF!</v>
      </c>
      <c r="I52" s="14"/>
      <c r="J52" s="14"/>
      <c r="K52" s="14" t="e">
        <v>#REF!</v>
      </c>
    </row>
  </sheetData>
  <autoFilter ref="G4:G16" xr:uid="{00000000-0001-0000-1200-000000000000}"/>
  <mergeCells count="1">
    <mergeCell ref="H4:P5"/>
  </mergeCells>
  <phoneticPr fontId="65" type="noConversion"/>
  <conditionalFormatting sqref="AA9:AA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91B19-DB48-479E-B699-B9D4F28C52F7}">
  <sheetPr codeName="Hoja22">
    <tabColor rgb="FFFF0000"/>
  </sheetPr>
  <dimension ref="A1:AM20"/>
  <sheetViews>
    <sheetView zoomScale="80" zoomScaleNormal="80" workbookViewId="0">
      <selection activeCell="H4" sqref="H4:AA5"/>
    </sheetView>
  </sheetViews>
  <sheetFormatPr baseColWidth="10" defaultRowHeight="15" x14ac:dyDescent="0.25"/>
  <cols>
    <col min="1" max="4" width="1.140625" style="4" customWidth="1"/>
    <col min="5" max="5" width="1.140625" style="5" customWidth="1"/>
    <col min="6" max="6" width="1.140625" style="100" customWidth="1"/>
    <col min="7" max="7" width="31.140625" style="4" customWidth="1"/>
    <col min="8" max="8" width="5.5703125" style="4" customWidth="1"/>
    <col min="9" max="10" width="5" style="4" bestFit="1" customWidth="1"/>
    <col min="11" max="11" width="5.42578125" style="4" bestFit="1" customWidth="1"/>
    <col min="12" max="12" width="4.85546875" style="4" bestFit="1" customWidth="1"/>
    <col min="13" max="13" width="5.7109375" style="4" bestFit="1" customWidth="1"/>
    <col min="14" max="14" width="4.7109375" style="4" bestFit="1" customWidth="1"/>
    <col min="15" max="15" width="5" style="4" bestFit="1" customWidth="1"/>
    <col min="16" max="16" width="5.140625" style="4" bestFit="1" customWidth="1"/>
    <col min="17" max="17" width="5.85546875" style="4" bestFit="1" customWidth="1"/>
    <col min="18" max="18" width="4.85546875" style="4" bestFit="1" customWidth="1"/>
    <col min="19" max="19" width="5.28515625" style="4" bestFit="1" customWidth="1"/>
    <col min="20" max="20" width="4.42578125" style="4" bestFit="1" customWidth="1"/>
    <col min="21" max="21" width="6.42578125" style="4" bestFit="1" customWidth="1"/>
    <col min="22" max="22" width="22.28515625" style="4" customWidth="1"/>
    <col min="23" max="23" width="14.85546875" style="5" customWidth="1"/>
    <col min="24" max="24" width="12.5703125" style="4" customWidth="1"/>
    <col min="25" max="25" width="18.140625" style="4" customWidth="1"/>
    <col min="26" max="26" width="16.42578125" style="4" customWidth="1"/>
    <col min="27" max="27" width="15" style="56" customWidth="1"/>
    <col min="28" max="29" width="10.7109375" style="56" customWidth="1"/>
    <col min="30" max="32" width="10.7109375" style="4" customWidth="1"/>
    <col min="33" max="33" width="10.7109375" style="56" customWidth="1"/>
    <col min="34" max="34" width="10.7109375" style="4" customWidth="1"/>
    <col min="35" max="35" width="10.7109375" style="5" customWidth="1"/>
    <col min="36" max="37" width="10.7109375" style="4" customWidth="1"/>
    <col min="38" max="38" width="10.7109375" style="5" customWidth="1"/>
    <col min="39" max="39" width="11.42578125" style="5"/>
    <col min="40" max="16384" width="11.42578125" style="4"/>
  </cols>
  <sheetData>
    <row r="1" spans="1:39" s="2" customFormat="1" ht="21" customHeight="1" x14ac:dyDescent="0.45">
      <c r="E1" s="3"/>
      <c r="F1" s="98"/>
      <c r="G1" s="836" t="s">
        <v>0</v>
      </c>
      <c r="H1" s="836"/>
      <c r="I1" s="836"/>
      <c r="J1" s="836"/>
      <c r="K1" s="836"/>
      <c r="L1" s="836"/>
      <c r="M1" s="836"/>
      <c r="N1" s="836"/>
      <c r="O1" s="836"/>
      <c r="P1" s="836"/>
      <c r="Q1" s="836"/>
      <c r="R1" s="836"/>
      <c r="S1" s="836"/>
      <c r="T1" s="836"/>
      <c r="U1" s="836"/>
      <c r="V1" s="836"/>
      <c r="W1" s="836"/>
      <c r="X1" s="836"/>
      <c r="Y1" s="836"/>
      <c r="Z1" s="836"/>
      <c r="AA1" s="836"/>
      <c r="AB1" s="55"/>
      <c r="AC1" s="55"/>
      <c r="AG1" s="55"/>
      <c r="AI1" s="3"/>
      <c r="AL1" s="3"/>
      <c r="AM1" s="3"/>
    </row>
    <row r="2" spans="1:39" s="2" customFormat="1" ht="28.5" customHeight="1" x14ac:dyDescent="0.45">
      <c r="E2" s="3"/>
      <c r="F2" s="98"/>
      <c r="G2" s="837" t="s">
        <v>2</v>
      </c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9" t="s">
        <v>542</v>
      </c>
      <c r="Y2" s="839"/>
      <c r="Z2" s="839"/>
      <c r="AA2" s="839"/>
      <c r="AB2" s="55"/>
      <c r="AC2" s="55"/>
      <c r="AG2" s="55"/>
      <c r="AI2" s="3"/>
      <c r="AL2" s="3"/>
      <c r="AM2" s="3"/>
    </row>
    <row r="3" spans="1:39" ht="3" customHeight="1" thickBot="1" x14ac:dyDescent="0.3"/>
    <row r="4" spans="1:39" ht="15" customHeight="1" x14ac:dyDescent="0.25">
      <c r="G4" s="57"/>
      <c r="H4" s="971" t="s">
        <v>505</v>
      </c>
      <c r="I4" s="986"/>
      <c r="J4" s="986"/>
      <c r="K4" s="986"/>
      <c r="L4" s="986"/>
      <c r="M4" s="986"/>
      <c r="N4" s="986"/>
      <c r="O4" s="986"/>
      <c r="P4" s="986"/>
      <c r="Q4" s="986"/>
      <c r="R4" s="986"/>
      <c r="S4" s="986"/>
      <c r="T4" s="986"/>
      <c r="U4" s="986"/>
      <c r="V4" s="986"/>
      <c r="W4" s="986"/>
      <c r="X4" s="986"/>
      <c r="Y4" s="986"/>
      <c r="Z4" s="986"/>
      <c r="AA4" s="995"/>
      <c r="AB4" s="4"/>
      <c r="AC4" s="4"/>
      <c r="AE4" s="5"/>
      <c r="AG4" s="4"/>
      <c r="AH4" s="85" t="s">
        <v>45</v>
      </c>
      <c r="AI4" s="86">
        <v>12</v>
      </c>
      <c r="AJ4" s="5"/>
      <c r="AK4" s="5"/>
      <c r="AL4" s="4"/>
    </row>
    <row r="5" spans="1:39" ht="23.25" customHeight="1" thickBot="1" x14ac:dyDescent="0.3">
      <c r="G5" s="57"/>
      <c r="H5" s="996"/>
      <c r="I5" s="997"/>
      <c r="J5" s="997"/>
      <c r="K5" s="997"/>
      <c r="L5" s="997"/>
      <c r="M5" s="997"/>
      <c r="N5" s="997"/>
      <c r="O5" s="997"/>
      <c r="P5" s="997"/>
      <c r="Q5" s="997"/>
      <c r="R5" s="997"/>
      <c r="S5" s="997"/>
      <c r="T5" s="997"/>
      <c r="U5" s="997"/>
      <c r="V5" s="997"/>
      <c r="W5" s="997"/>
      <c r="X5" s="997"/>
      <c r="Y5" s="997"/>
      <c r="Z5" s="997"/>
      <c r="AA5" s="998"/>
      <c r="AB5" s="4"/>
      <c r="AC5" s="4"/>
      <c r="AE5" s="5"/>
      <c r="AG5" s="4"/>
      <c r="AH5" s="85" t="s">
        <v>46</v>
      </c>
      <c r="AI5" s="86">
        <v>11</v>
      </c>
      <c r="AJ5" s="5"/>
      <c r="AL5" s="4"/>
    </row>
    <row r="6" spans="1:39" ht="43.5" customHeight="1" thickBot="1" x14ac:dyDescent="0.3">
      <c r="G6" s="57"/>
      <c r="H6" s="862" t="s">
        <v>4</v>
      </c>
      <c r="I6" s="863"/>
      <c r="J6" s="863"/>
      <c r="K6" s="863"/>
      <c r="L6" s="863"/>
      <c r="M6" s="863"/>
      <c r="N6" s="863"/>
      <c r="O6" s="863"/>
      <c r="P6" s="863"/>
      <c r="Q6" s="863"/>
      <c r="R6" s="863"/>
      <c r="S6" s="863"/>
      <c r="T6" s="863"/>
      <c r="U6" s="864"/>
      <c r="V6" s="59" t="s">
        <v>5</v>
      </c>
      <c r="W6" s="843" t="s">
        <v>6</v>
      </c>
      <c r="X6" s="845">
        <v>2024</v>
      </c>
      <c r="Y6" s="868"/>
      <c r="Z6" s="900" t="s">
        <v>7</v>
      </c>
      <c r="AA6" s="848"/>
      <c r="AB6" s="87" t="s">
        <v>47</v>
      </c>
      <c r="AC6" s="87" t="s">
        <v>48</v>
      </c>
      <c r="AD6" s="558" t="s">
        <v>49</v>
      </c>
      <c r="AE6" s="87" t="s">
        <v>50</v>
      </c>
      <c r="AF6" s="87" t="s">
        <v>51</v>
      </c>
      <c r="AG6" s="87" t="s">
        <v>52</v>
      </c>
      <c r="AH6" s="87" t="s">
        <v>45</v>
      </c>
      <c r="AI6" s="87" t="s">
        <v>53</v>
      </c>
      <c r="AJ6" s="87" t="s">
        <v>54</v>
      </c>
      <c r="AK6" s="561" t="s">
        <v>55</v>
      </c>
      <c r="AL6" s="87" t="s">
        <v>56</v>
      </c>
    </row>
    <row r="7" spans="1:39" ht="69" customHeight="1" thickBot="1" x14ac:dyDescent="0.3">
      <c r="G7" s="594" t="s">
        <v>430</v>
      </c>
      <c r="H7" s="983" t="s">
        <v>132</v>
      </c>
      <c r="I7" s="984"/>
      <c r="J7" s="984"/>
      <c r="K7" s="984"/>
      <c r="L7" s="984"/>
      <c r="M7" s="984"/>
      <c r="N7" s="984"/>
      <c r="O7" s="984"/>
      <c r="P7" s="984"/>
      <c r="Q7" s="984"/>
      <c r="R7" s="984"/>
      <c r="S7" s="984"/>
      <c r="T7" s="984"/>
      <c r="U7" s="985"/>
      <c r="V7" s="10" t="s">
        <v>133</v>
      </c>
      <c r="W7" s="844"/>
      <c r="X7" s="11" t="s">
        <v>11</v>
      </c>
      <c r="Y7" s="11" t="s">
        <v>43</v>
      </c>
      <c r="Z7" s="13" t="s">
        <v>13</v>
      </c>
      <c r="AA7" s="13" t="s">
        <v>535</v>
      </c>
      <c r="AB7" s="88" t="s">
        <v>57</v>
      </c>
      <c r="AC7" s="88" t="s">
        <v>58</v>
      </c>
      <c r="AD7" s="482" t="s">
        <v>59</v>
      </c>
      <c r="AE7" s="486" t="s">
        <v>60</v>
      </c>
      <c r="AF7" s="486" t="s">
        <v>61</v>
      </c>
      <c r="AG7" s="486" t="s">
        <v>62</v>
      </c>
      <c r="AH7" s="486" t="s">
        <v>63</v>
      </c>
      <c r="AI7" s="486" t="s">
        <v>64</v>
      </c>
      <c r="AJ7" s="486" t="s">
        <v>65</v>
      </c>
      <c r="AK7" s="484" t="s">
        <v>66</v>
      </c>
      <c r="AL7" s="90" t="s">
        <v>67</v>
      </c>
    </row>
    <row r="8" spans="1:39" ht="17.25" customHeight="1" thickBot="1" x14ac:dyDescent="0.3">
      <c r="G8" s="431"/>
      <c r="H8" s="870"/>
      <c r="I8" s="442" t="s">
        <v>188</v>
      </c>
      <c r="J8" s="442" t="s">
        <v>189</v>
      </c>
      <c r="K8" s="442" t="s">
        <v>190</v>
      </c>
      <c r="L8" s="442" t="s">
        <v>191</v>
      </c>
      <c r="M8" s="442" t="s">
        <v>192</v>
      </c>
      <c r="N8" s="442" t="s">
        <v>193</v>
      </c>
      <c r="O8" s="442" t="s">
        <v>194</v>
      </c>
      <c r="P8" s="442" t="s">
        <v>195</v>
      </c>
      <c r="Q8" s="442" t="s">
        <v>422</v>
      </c>
      <c r="R8" s="442" t="s">
        <v>197</v>
      </c>
      <c r="S8" s="442" t="s">
        <v>198</v>
      </c>
      <c r="T8" s="442" t="s">
        <v>199</v>
      </c>
      <c r="U8" s="866" t="s">
        <v>200</v>
      </c>
      <c r="V8" s="10"/>
      <c r="W8" s="470"/>
      <c r="X8" s="471">
        <v>0.95</v>
      </c>
      <c r="Y8" s="471">
        <v>0.8</v>
      </c>
      <c r="Z8" s="875"/>
      <c r="AA8" s="875">
        <v>6.85</v>
      </c>
      <c r="AB8" s="91" t="s">
        <v>68</v>
      </c>
      <c r="AC8" s="91" t="s">
        <v>69</v>
      </c>
      <c r="AD8" s="91" t="s">
        <v>70</v>
      </c>
      <c r="AE8" s="480" t="s">
        <v>71</v>
      </c>
      <c r="AF8" s="480" t="s">
        <v>72</v>
      </c>
      <c r="AG8" s="480" t="s">
        <v>73</v>
      </c>
      <c r="AH8" s="480" t="s">
        <v>74</v>
      </c>
      <c r="AI8" s="480" t="s">
        <v>75</v>
      </c>
      <c r="AJ8" s="480" t="s">
        <v>76</v>
      </c>
      <c r="AK8" s="91" t="s">
        <v>77</v>
      </c>
      <c r="AL8" s="91" t="s">
        <v>78</v>
      </c>
    </row>
    <row r="9" spans="1:39" ht="15" customHeight="1" thickBot="1" x14ac:dyDescent="0.35">
      <c r="A9"/>
      <c r="B9"/>
      <c r="C9" s="62"/>
      <c r="D9" s="63"/>
      <c r="E9" s="64"/>
      <c r="F9" s="103"/>
      <c r="G9" s="18" t="s">
        <v>431</v>
      </c>
      <c r="H9" s="32"/>
      <c r="I9" s="32">
        <v>21</v>
      </c>
      <c r="J9" s="32">
        <v>21</v>
      </c>
      <c r="K9" s="32">
        <v>27</v>
      </c>
      <c r="L9" s="32">
        <v>45</v>
      </c>
      <c r="M9" s="32">
        <v>16</v>
      </c>
      <c r="N9" s="32">
        <v>17</v>
      </c>
      <c r="O9" s="32">
        <v>45</v>
      </c>
      <c r="P9" s="32">
        <v>19</v>
      </c>
      <c r="Q9" s="32">
        <v>28</v>
      </c>
      <c r="R9" s="32">
        <v>25</v>
      </c>
      <c r="S9" s="32">
        <v>32</v>
      </c>
      <c r="T9" s="32">
        <v>0</v>
      </c>
      <c r="U9" s="517">
        <v>296</v>
      </c>
      <c r="V9" s="43">
        <v>321.762</v>
      </c>
      <c r="W9" s="44">
        <v>0.9199346100533935</v>
      </c>
      <c r="X9" s="45">
        <v>0.95</v>
      </c>
      <c r="Y9" s="45">
        <v>0.76</v>
      </c>
      <c r="Z9" s="141">
        <v>1</v>
      </c>
      <c r="AA9" s="75">
        <v>6.8499999999999991E-2</v>
      </c>
      <c r="AB9" s="142">
        <v>0.95</v>
      </c>
      <c r="AC9" s="142">
        <v>0.9199346100533935</v>
      </c>
      <c r="AD9" s="483">
        <v>0.96835222110883534</v>
      </c>
      <c r="AE9" s="487">
        <v>321.762</v>
      </c>
      <c r="AF9" s="488">
        <v>305.6739</v>
      </c>
      <c r="AG9" s="487">
        <v>296</v>
      </c>
      <c r="AH9" s="488">
        <v>25.472825</v>
      </c>
      <c r="AI9" s="488">
        <v>280.201075</v>
      </c>
      <c r="AJ9" s="488">
        <v>296</v>
      </c>
      <c r="AK9" s="485">
        <v>1.0563842412096385</v>
      </c>
      <c r="AL9" s="423">
        <v>15.798924999999997</v>
      </c>
    </row>
    <row r="10" spans="1:39" ht="15" customHeight="1" thickBot="1" x14ac:dyDescent="0.35">
      <c r="A10"/>
      <c r="B10"/>
      <c r="C10" s="62"/>
      <c r="D10" s="63"/>
      <c r="E10" s="64"/>
      <c r="F10" s="103"/>
      <c r="G10" s="18" t="s">
        <v>432</v>
      </c>
      <c r="H10" s="37"/>
      <c r="I10" s="37">
        <v>25</v>
      </c>
      <c r="J10" s="37">
        <v>14</v>
      </c>
      <c r="K10" s="37">
        <v>23</v>
      </c>
      <c r="L10" s="37">
        <v>18</v>
      </c>
      <c r="M10" s="37">
        <v>14</v>
      </c>
      <c r="N10" s="37">
        <v>18</v>
      </c>
      <c r="O10" s="37">
        <v>24</v>
      </c>
      <c r="P10" s="37">
        <v>25</v>
      </c>
      <c r="Q10" s="37">
        <v>16</v>
      </c>
      <c r="R10" s="37">
        <v>26</v>
      </c>
      <c r="S10" s="37">
        <v>18</v>
      </c>
      <c r="T10" s="37">
        <v>0</v>
      </c>
      <c r="U10" s="517">
        <v>221</v>
      </c>
      <c r="V10" s="37">
        <v>106</v>
      </c>
      <c r="W10" s="39">
        <v>2.0849056603773586</v>
      </c>
      <c r="X10" s="41">
        <v>0.95</v>
      </c>
      <c r="Y10" s="45">
        <v>0.76</v>
      </c>
      <c r="Z10" s="110">
        <v>1</v>
      </c>
      <c r="AA10" s="75">
        <v>6.8499999999999991E-2</v>
      </c>
      <c r="AB10" s="142">
        <v>0.95</v>
      </c>
      <c r="AC10" s="142">
        <v>2.0849056603773586</v>
      </c>
      <c r="AD10" s="483">
        <v>2.1946375372393248</v>
      </c>
      <c r="AE10" s="487">
        <v>106</v>
      </c>
      <c r="AF10" s="488">
        <v>100.69999999999999</v>
      </c>
      <c r="AG10" s="487">
        <v>221</v>
      </c>
      <c r="AH10" s="488">
        <v>8.3916666666666657</v>
      </c>
      <c r="AI10" s="488">
        <v>92.308333333333323</v>
      </c>
      <c r="AJ10" s="488">
        <v>221</v>
      </c>
      <c r="AK10" s="485">
        <v>2.394150040624718</v>
      </c>
      <c r="AL10" s="423">
        <v>128.69166666666666</v>
      </c>
    </row>
    <row r="11" spans="1:39" ht="15" customHeight="1" thickBot="1" x14ac:dyDescent="0.35">
      <c r="A11"/>
      <c r="B11"/>
      <c r="C11" s="62"/>
      <c r="D11" s="63"/>
      <c r="E11" s="64"/>
      <c r="F11" s="103"/>
      <c r="G11" s="18" t="s">
        <v>433</v>
      </c>
      <c r="H11" s="37"/>
      <c r="I11" s="37">
        <v>26</v>
      </c>
      <c r="J11" s="37">
        <v>22</v>
      </c>
      <c r="K11" s="37">
        <v>38</v>
      </c>
      <c r="L11" s="37">
        <v>29</v>
      </c>
      <c r="M11" s="37">
        <v>30</v>
      </c>
      <c r="N11" s="37">
        <v>22</v>
      </c>
      <c r="O11" s="37">
        <v>14</v>
      </c>
      <c r="P11" s="37">
        <v>15</v>
      </c>
      <c r="Q11" s="37">
        <v>16</v>
      </c>
      <c r="R11" s="37">
        <v>22</v>
      </c>
      <c r="S11" s="37">
        <v>37</v>
      </c>
      <c r="T11" s="37">
        <v>0</v>
      </c>
      <c r="U11" s="517">
        <v>271</v>
      </c>
      <c r="V11" s="37">
        <v>496</v>
      </c>
      <c r="W11" s="39">
        <v>0.5463709677419355</v>
      </c>
      <c r="X11" s="41">
        <v>0.95</v>
      </c>
      <c r="Y11" s="45">
        <v>0.76</v>
      </c>
      <c r="Z11" s="110">
        <v>0.71890916808149408</v>
      </c>
      <c r="AA11" s="75">
        <v>4.924527801358234E-2</v>
      </c>
      <c r="AB11" s="142">
        <v>0.95</v>
      </c>
      <c r="AC11" s="142">
        <v>0.5463709677419355</v>
      </c>
      <c r="AD11" s="483">
        <v>0.57512733446519526</v>
      </c>
      <c r="AE11" s="487">
        <v>496</v>
      </c>
      <c r="AF11" s="488">
        <v>471.2</v>
      </c>
      <c r="AG11" s="487">
        <v>271</v>
      </c>
      <c r="AH11" s="488">
        <v>39.266666666666666</v>
      </c>
      <c r="AI11" s="488">
        <v>431.93333333333334</v>
      </c>
      <c r="AJ11" s="488">
        <v>271</v>
      </c>
      <c r="AK11" s="485">
        <v>0.6274116375983948</v>
      </c>
      <c r="AL11" s="423">
        <v>-160.93333333333334</v>
      </c>
    </row>
    <row r="12" spans="1:39" ht="15" customHeight="1" thickBot="1" x14ac:dyDescent="0.35">
      <c r="A12"/>
      <c r="B12"/>
      <c r="C12" s="62"/>
      <c r="D12" s="63"/>
      <c r="E12" s="64"/>
      <c r="F12" s="103"/>
      <c r="G12" s="18" t="s">
        <v>434</v>
      </c>
      <c r="H12" s="37"/>
      <c r="I12" s="37">
        <v>39</v>
      </c>
      <c r="J12" s="37">
        <v>33</v>
      </c>
      <c r="K12" s="37">
        <v>30</v>
      </c>
      <c r="L12" s="37">
        <v>25</v>
      </c>
      <c r="M12" s="37">
        <v>21</v>
      </c>
      <c r="N12" s="37">
        <v>23</v>
      </c>
      <c r="O12" s="37">
        <v>16</v>
      </c>
      <c r="P12" s="37">
        <v>18</v>
      </c>
      <c r="Q12" s="37">
        <v>23</v>
      </c>
      <c r="R12" s="37">
        <v>41</v>
      </c>
      <c r="S12" s="37">
        <v>29</v>
      </c>
      <c r="T12" s="37">
        <v>0</v>
      </c>
      <c r="U12" s="517">
        <v>298</v>
      </c>
      <c r="V12" s="37">
        <v>304.61200000000002</v>
      </c>
      <c r="W12" s="39">
        <v>0.97829369821280832</v>
      </c>
      <c r="X12" s="41">
        <v>0.95</v>
      </c>
      <c r="Y12" s="45">
        <v>0.76</v>
      </c>
      <c r="Z12" s="110">
        <v>1</v>
      </c>
      <c r="AA12" s="75">
        <v>6.8499999999999991E-2</v>
      </c>
      <c r="AB12" s="142">
        <v>0.95</v>
      </c>
      <c r="AC12" s="142">
        <v>0.97829369821280832</v>
      </c>
      <c r="AD12" s="483">
        <v>1.0297828402240088</v>
      </c>
      <c r="AE12" s="487">
        <v>304.61200000000002</v>
      </c>
      <c r="AF12" s="488">
        <v>289.38139999999999</v>
      </c>
      <c r="AG12" s="487">
        <v>298</v>
      </c>
      <c r="AH12" s="488">
        <v>24.115116666666665</v>
      </c>
      <c r="AI12" s="488">
        <v>265.26628333333332</v>
      </c>
      <c r="AJ12" s="488">
        <v>298</v>
      </c>
      <c r="AK12" s="485">
        <v>1.1233994620625551</v>
      </c>
      <c r="AL12" s="423">
        <v>32.73371666666668</v>
      </c>
    </row>
    <row r="13" spans="1:39" ht="15" customHeight="1" thickBot="1" x14ac:dyDescent="0.35">
      <c r="A13"/>
      <c r="B13"/>
      <c r="C13" s="62"/>
      <c r="D13" s="63"/>
      <c r="E13" s="64"/>
      <c r="F13" s="103"/>
      <c r="G13" s="18" t="s">
        <v>435</v>
      </c>
      <c r="H13" s="37"/>
      <c r="I13" s="37">
        <v>11</v>
      </c>
      <c r="J13" s="37">
        <v>9</v>
      </c>
      <c r="K13" s="37">
        <v>6</v>
      </c>
      <c r="L13" s="37">
        <v>14</v>
      </c>
      <c r="M13" s="777">
        <v>19</v>
      </c>
      <c r="N13" s="37">
        <v>7</v>
      </c>
      <c r="O13" s="37">
        <v>17</v>
      </c>
      <c r="P13" s="37">
        <v>17</v>
      </c>
      <c r="Q13" s="37">
        <v>21</v>
      </c>
      <c r="R13" s="37">
        <v>16</v>
      </c>
      <c r="S13" s="37">
        <v>20</v>
      </c>
      <c r="T13" s="37">
        <v>0</v>
      </c>
      <c r="U13" s="517">
        <v>157</v>
      </c>
      <c r="V13" s="37">
        <v>312</v>
      </c>
      <c r="W13" s="39">
        <v>0.50320512820512819</v>
      </c>
      <c r="X13" s="41">
        <v>0.95</v>
      </c>
      <c r="Y13" s="45">
        <v>0.76</v>
      </c>
      <c r="Z13" s="110">
        <v>0.66211201079622128</v>
      </c>
      <c r="AA13" s="75">
        <v>4.5354672739541163E-2</v>
      </c>
      <c r="AB13" s="142">
        <v>0.95</v>
      </c>
      <c r="AC13" s="142">
        <v>0.50320512820512819</v>
      </c>
      <c r="AD13" s="483">
        <v>0.52968960863697712</v>
      </c>
      <c r="AE13" s="487">
        <v>312</v>
      </c>
      <c r="AF13" s="488">
        <v>296.39999999999998</v>
      </c>
      <c r="AG13" s="487">
        <v>157</v>
      </c>
      <c r="AH13" s="488">
        <v>24.7</v>
      </c>
      <c r="AI13" s="488">
        <v>271.7</v>
      </c>
      <c r="AJ13" s="488">
        <v>157</v>
      </c>
      <c r="AK13" s="485">
        <v>0.57784320942215683</v>
      </c>
      <c r="AL13" s="423">
        <v>-114.69999999999999</v>
      </c>
    </row>
    <row r="14" spans="1:39" ht="15" customHeight="1" thickBot="1" x14ac:dyDescent="0.35">
      <c r="A14"/>
      <c r="B14"/>
      <c r="C14" s="62"/>
      <c r="D14" s="63"/>
      <c r="E14" s="64"/>
      <c r="F14" s="103"/>
      <c r="G14" s="18" t="s">
        <v>436</v>
      </c>
      <c r="H14" s="37"/>
      <c r="I14" s="37">
        <v>0</v>
      </c>
      <c r="J14" s="37">
        <v>0</v>
      </c>
      <c r="K14" s="37">
        <v>1</v>
      </c>
      <c r="L14" s="37">
        <v>1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25</v>
      </c>
      <c r="S14" s="37">
        <v>0</v>
      </c>
      <c r="T14" s="37">
        <v>0</v>
      </c>
      <c r="U14" s="517">
        <v>27</v>
      </c>
      <c r="V14" s="37">
        <v>4.2379999999999995</v>
      </c>
      <c r="W14" s="39">
        <v>6.3709296838131202</v>
      </c>
      <c r="X14" s="41">
        <v>0.95</v>
      </c>
      <c r="Y14" s="45">
        <v>0.76</v>
      </c>
      <c r="Z14" s="110">
        <v>1</v>
      </c>
      <c r="AA14" s="75">
        <v>6.8499999999999991E-2</v>
      </c>
      <c r="AB14" s="142">
        <v>0.95</v>
      </c>
      <c r="AC14" s="142">
        <v>6.3709296838131202</v>
      </c>
      <c r="AD14" s="483">
        <v>6.706241772434864</v>
      </c>
      <c r="AE14" s="487">
        <v>4.2379999999999995</v>
      </c>
      <c r="AF14" s="488">
        <v>4.0260999999999996</v>
      </c>
      <c r="AG14" s="487">
        <v>27</v>
      </c>
      <c r="AH14" s="488">
        <v>0.3355083333333333</v>
      </c>
      <c r="AI14" s="488">
        <v>3.6905916666666663</v>
      </c>
      <c r="AJ14" s="488">
        <v>27</v>
      </c>
      <c r="AK14" s="485">
        <v>7.3159001153834868</v>
      </c>
      <c r="AL14" s="423">
        <v>23.309408333333334</v>
      </c>
    </row>
    <row r="15" spans="1:39" ht="15" customHeight="1" thickBot="1" x14ac:dyDescent="0.35">
      <c r="A15"/>
      <c r="B15"/>
      <c r="C15" s="62"/>
      <c r="D15" s="63"/>
      <c r="E15" s="64"/>
      <c r="F15" s="103"/>
      <c r="G15" s="27" t="s">
        <v>437</v>
      </c>
      <c r="H15" s="51"/>
      <c r="I15" s="51">
        <v>6</v>
      </c>
      <c r="J15" s="51">
        <v>6</v>
      </c>
      <c r="K15" s="51">
        <v>6</v>
      </c>
      <c r="L15" s="51">
        <v>1</v>
      </c>
      <c r="M15" s="51">
        <v>7</v>
      </c>
      <c r="N15" s="51">
        <v>12</v>
      </c>
      <c r="O15" s="51">
        <v>7</v>
      </c>
      <c r="P15" s="51">
        <v>13</v>
      </c>
      <c r="Q15" s="51">
        <v>5</v>
      </c>
      <c r="R15" s="51">
        <v>8</v>
      </c>
      <c r="S15" s="51">
        <v>9</v>
      </c>
      <c r="T15" s="51">
        <v>0</v>
      </c>
      <c r="U15" s="556">
        <v>80</v>
      </c>
      <c r="V15" s="51">
        <v>80.388000000000005</v>
      </c>
      <c r="W15" s="53">
        <v>0.9951734089665123</v>
      </c>
      <c r="X15" s="54">
        <v>0.95</v>
      </c>
      <c r="Y15" s="736">
        <v>0.76</v>
      </c>
      <c r="Z15" s="113">
        <v>1</v>
      </c>
      <c r="AA15" s="75">
        <v>6.8499999999999991E-2</v>
      </c>
      <c r="AB15" s="530">
        <v>0.95</v>
      </c>
      <c r="AC15" s="530">
        <v>0.9951734089665123</v>
      </c>
      <c r="AD15" s="559">
        <v>1.0475509568068551</v>
      </c>
      <c r="AE15" s="487">
        <v>80.388000000000005</v>
      </c>
      <c r="AF15" s="488">
        <v>76.368600000000001</v>
      </c>
      <c r="AG15" s="487">
        <v>80</v>
      </c>
      <c r="AH15" s="488">
        <v>6.3640499999999998</v>
      </c>
      <c r="AI15" s="488">
        <v>70.004549999999995</v>
      </c>
      <c r="AJ15" s="488">
        <v>80</v>
      </c>
      <c r="AK15" s="562">
        <v>1.1427828619711149</v>
      </c>
      <c r="AL15" s="423">
        <v>9.9954500000000053</v>
      </c>
    </row>
    <row r="16" spans="1:39" ht="15" customHeight="1" thickBot="1" x14ac:dyDescent="0.35">
      <c r="A16"/>
      <c r="B16"/>
      <c r="C16" s="62"/>
      <c r="D16" s="63"/>
      <c r="E16" s="64"/>
      <c r="F16" s="103"/>
      <c r="G16" s="529" t="s">
        <v>15</v>
      </c>
      <c r="H16" s="29"/>
      <c r="I16" s="29">
        <v>128</v>
      </c>
      <c r="J16" s="29">
        <v>105</v>
      </c>
      <c r="K16" s="29">
        <v>131</v>
      </c>
      <c r="L16" s="29">
        <v>133</v>
      </c>
      <c r="M16" s="29">
        <v>107</v>
      </c>
      <c r="N16" s="29">
        <v>99</v>
      </c>
      <c r="O16" s="29">
        <v>123</v>
      </c>
      <c r="P16" s="29">
        <v>107</v>
      </c>
      <c r="Q16" s="29">
        <v>109</v>
      </c>
      <c r="R16" s="29">
        <v>163</v>
      </c>
      <c r="S16" s="29">
        <v>145</v>
      </c>
      <c r="T16" s="29">
        <v>0</v>
      </c>
      <c r="U16" s="542">
        <v>1350</v>
      </c>
      <c r="V16" s="29">
        <v>1625</v>
      </c>
      <c r="W16" s="466">
        <v>0.83076923076923082</v>
      </c>
      <c r="X16" s="662">
        <v>0.95</v>
      </c>
      <c r="Y16" s="497">
        <v>0.76</v>
      </c>
      <c r="Z16" s="498">
        <v>1</v>
      </c>
      <c r="AA16" s="499">
        <v>6.8499999999999991E-2</v>
      </c>
      <c r="AB16" s="557">
        <v>0.95</v>
      </c>
      <c r="AC16" s="533">
        <v>0.83076923076923082</v>
      </c>
      <c r="AD16" s="560">
        <v>0.87449392712550611</v>
      </c>
      <c r="AE16" s="487">
        <v>1625</v>
      </c>
      <c r="AF16" s="488">
        <v>1543.75</v>
      </c>
      <c r="AG16" s="487">
        <v>1350</v>
      </c>
      <c r="AH16" s="488">
        <v>128.64583333333334</v>
      </c>
      <c r="AI16" s="488">
        <v>1415.1041666666667</v>
      </c>
      <c r="AJ16" s="488">
        <v>1350</v>
      </c>
      <c r="AK16" s="563">
        <v>0.95399337504600656</v>
      </c>
      <c r="AL16" s="423">
        <v>-65.104166666666742</v>
      </c>
    </row>
    <row r="20" spans="7:7" x14ac:dyDescent="0.25">
      <c r="G20" s="778" t="s">
        <v>525</v>
      </c>
    </row>
  </sheetData>
  <autoFilter ref="G4:AA16" xr:uid="{00000000-0001-0000-13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2">
    <mergeCell ref="H4:AA5"/>
    <mergeCell ref="H7:U7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1FEB-92E1-41BA-B865-7D8A3FB1E4DA}">
  <sheetPr codeName="Hoja23">
    <tabColor rgb="FF00B050"/>
  </sheetPr>
  <dimension ref="A1:AA19"/>
  <sheetViews>
    <sheetView zoomScale="85" zoomScaleNormal="85" workbookViewId="0">
      <selection activeCell="S28" sqref="S28"/>
    </sheetView>
  </sheetViews>
  <sheetFormatPr baseColWidth="10" defaultRowHeight="15" x14ac:dyDescent="0.25"/>
  <cols>
    <col min="1" max="4" width="1.140625" style="4" customWidth="1"/>
    <col min="5" max="5" width="1.140625" style="5" customWidth="1"/>
    <col min="6" max="6" width="1.140625" style="100" customWidth="1"/>
    <col min="7" max="7" width="34.28515625" style="4" customWidth="1"/>
    <col min="8" max="10" width="26.42578125" style="4" customWidth="1"/>
    <col min="11" max="11" width="18.5703125" style="4" customWidth="1"/>
    <col min="12" max="12" width="14.85546875" style="5" customWidth="1"/>
    <col min="13" max="13" width="12.5703125" style="4" customWidth="1"/>
    <col min="14" max="14" width="14.140625" style="4" customWidth="1"/>
    <col min="15" max="15" width="16.42578125" style="4" customWidth="1"/>
    <col min="16" max="16" width="15" style="56" customWidth="1"/>
    <col min="17" max="17" width="8" style="56" customWidth="1"/>
    <col min="18" max="18" width="10" style="56" bestFit="1" customWidth="1"/>
    <col min="19" max="21" width="11.42578125" style="4"/>
    <col min="22" max="22" width="10.42578125" style="56" customWidth="1"/>
    <col min="23" max="16384" width="11.42578125" style="4"/>
  </cols>
  <sheetData>
    <row r="1" spans="1:27" s="2" customFormat="1" ht="44.25" customHeight="1" x14ac:dyDescent="0.45">
      <c r="E1" s="3"/>
      <c r="F1" s="98"/>
      <c r="G1" s="836" t="s">
        <v>0</v>
      </c>
      <c r="H1" s="836"/>
      <c r="I1" s="836"/>
      <c r="J1" s="836"/>
      <c r="K1" s="836"/>
      <c r="L1" s="836"/>
      <c r="M1" s="836"/>
      <c r="N1" s="836"/>
      <c r="O1" s="836"/>
      <c r="P1" s="836"/>
      <c r="Q1" s="55"/>
      <c r="R1" s="55"/>
      <c r="V1" s="55"/>
    </row>
    <row r="2" spans="1:27" s="2" customFormat="1" ht="23.25" customHeight="1" x14ac:dyDescent="0.45">
      <c r="E2" s="3"/>
      <c r="F2" s="98"/>
      <c r="G2" s="837" t="s">
        <v>2</v>
      </c>
      <c r="H2" s="838"/>
      <c r="I2" s="838"/>
      <c r="J2" s="838"/>
      <c r="K2" s="838"/>
      <c r="L2" s="838"/>
      <c r="M2" s="839" t="s">
        <v>542</v>
      </c>
      <c r="N2" s="839"/>
      <c r="O2" s="839"/>
      <c r="P2" s="839"/>
      <c r="Q2" s="55"/>
      <c r="R2" s="55"/>
      <c r="V2" s="55"/>
    </row>
    <row r="3" spans="1:27" ht="27.75" customHeight="1" thickBot="1" x14ac:dyDescent="0.3">
      <c r="Q3" s="4"/>
      <c r="R3" s="4"/>
      <c r="T3" s="5"/>
      <c r="V3" s="4"/>
      <c r="W3" s="85" t="s">
        <v>45</v>
      </c>
      <c r="X3" s="86">
        <v>12</v>
      </c>
      <c r="Y3" s="5"/>
      <c r="Z3" s="5"/>
    </row>
    <row r="4" spans="1:27" ht="15" customHeight="1" x14ac:dyDescent="0.25">
      <c r="G4" s="57"/>
      <c r="H4" s="971" t="s">
        <v>506</v>
      </c>
      <c r="I4" s="986"/>
      <c r="J4" s="986"/>
      <c r="K4" s="986"/>
      <c r="L4" s="986"/>
      <c r="M4" s="986"/>
      <c r="N4" s="986"/>
      <c r="O4" s="986"/>
      <c r="P4" s="995"/>
      <c r="Q4" s="4"/>
      <c r="R4" s="4"/>
      <c r="T4" s="5"/>
      <c r="V4" s="4"/>
      <c r="W4" s="85" t="s">
        <v>46</v>
      </c>
      <c r="X4" s="86">
        <v>11</v>
      </c>
      <c r="Y4" s="5"/>
    </row>
    <row r="5" spans="1:27" ht="23.25" customHeight="1" thickBot="1" x14ac:dyDescent="0.3">
      <c r="G5" s="57"/>
      <c r="H5" s="996"/>
      <c r="I5" s="997"/>
      <c r="J5" s="997"/>
      <c r="K5" s="997"/>
      <c r="L5" s="997"/>
      <c r="M5" s="997"/>
      <c r="N5" s="997"/>
      <c r="O5" s="997"/>
      <c r="P5" s="998"/>
      <c r="Q5" s="87" t="s">
        <v>47</v>
      </c>
      <c r="R5" s="87" t="s">
        <v>48</v>
      </c>
      <c r="S5" s="87" t="s">
        <v>49</v>
      </c>
      <c r="T5" s="87" t="s">
        <v>50</v>
      </c>
      <c r="U5" s="87" t="s">
        <v>51</v>
      </c>
      <c r="V5" s="87" t="s">
        <v>52</v>
      </c>
      <c r="W5" s="87" t="s">
        <v>45</v>
      </c>
      <c r="X5" s="87" t="s">
        <v>53</v>
      </c>
      <c r="Y5" s="87" t="s">
        <v>54</v>
      </c>
      <c r="Z5" s="87" t="s">
        <v>55</v>
      </c>
      <c r="AA5" s="87" t="s">
        <v>56</v>
      </c>
    </row>
    <row r="6" spans="1:27" ht="47.25" customHeight="1" thickBot="1" x14ac:dyDescent="0.3">
      <c r="G6" s="57"/>
      <c r="H6" s="869" t="s">
        <v>4</v>
      </c>
      <c r="I6" s="869" t="s">
        <v>4</v>
      </c>
      <c r="J6" s="869" t="s">
        <v>4</v>
      </c>
      <c r="K6" s="7" t="s">
        <v>5</v>
      </c>
      <c r="L6" s="843" t="s">
        <v>6</v>
      </c>
      <c r="M6" s="845">
        <v>2024</v>
      </c>
      <c r="N6" s="846"/>
      <c r="O6" s="847" t="s">
        <v>7</v>
      </c>
      <c r="P6" s="848"/>
      <c r="Q6" s="88" t="s">
        <v>57</v>
      </c>
      <c r="R6" s="88" t="s">
        <v>58</v>
      </c>
      <c r="S6" s="88" t="s">
        <v>59</v>
      </c>
      <c r="T6" s="89" t="s">
        <v>60</v>
      </c>
      <c r="U6" s="89" t="s">
        <v>61</v>
      </c>
      <c r="V6" s="89" t="s">
        <v>62</v>
      </c>
      <c r="W6" s="89" t="s">
        <v>63</v>
      </c>
      <c r="X6" s="89" t="s">
        <v>64</v>
      </c>
      <c r="Y6" s="89" t="s">
        <v>65</v>
      </c>
      <c r="Z6" s="90" t="s">
        <v>66</v>
      </c>
      <c r="AA6" s="90" t="s">
        <v>67</v>
      </c>
    </row>
    <row r="7" spans="1:27" ht="71.25" customHeight="1" thickBot="1" x14ac:dyDescent="0.3">
      <c r="G7" s="594" t="s">
        <v>430</v>
      </c>
      <c r="H7" s="215" t="s">
        <v>134</v>
      </c>
      <c r="I7" s="215" t="s">
        <v>134</v>
      </c>
      <c r="J7" s="215" t="s">
        <v>134</v>
      </c>
      <c r="K7" s="10" t="s">
        <v>135</v>
      </c>
      <c r="L7" s="844"/>
      <c r="M7" s="11" t="s">
        <v>11</v>
      </c>
      <c r="N7" s="12" t="s">
        <v>12</v>
      </c>
      <c r="O7" s="13" t="s">
        <v>13</v>
      </c>
      <c r="P7" s="13" t="s">
        <v>14</v>
      </c>
      <c r="Q7" s="91" t="s">
        <v>68</v>
      </c>
      <c r="R7" s="91" t="s">
        <v>69</v>
      </c>
      <c r="S7" s="91" t="s">
        <v>70</v>
      </c>
      <c r="T7" s="91" t="s">
        <v>71</v>
      </c>
      <c r="U7" s="91" t="s">
        <v>72</v>
      </c>
      <c r="V7" s="91" t="s">
        <v>73</v>
      </c>
      <c r="W7" s="91" t="s">
        <v>74</v>
      </c>
      <c r="X7" s="91" t="s">
        <v>75</v>
      </c>
      <c r="Y7" s="91" t="s">
        <v>76</v>
      </c>
      <c r="Z7" s="91" t="s">
        <v>77</v>
      </c>
      <c r="AA7" s="91" t="s">
        <v>78</v>
      </c>
    </row>
    <row r="8" spans="1:27" ht="36" customHeight="1" thickBot="1" x14ac:dyDescent="0.3">
      <c r="G8" s="654"/>
      <c r="H8" s="659" t="s">
        <v>514</v>
      </c>
      <c r="I8" s="659" t="s">
        <v>515</v>
      </c>
      <c r="J8" s="659" t="s">
        <v>532</v>
      </c>
      <c r="K8" s="432"/>
      <c r="L8" s="655"/>
      <c r="M8" s="771">
        <v>0.65900000000000003</v>
      </c>
      <c r="N8" s="481">
        <v>1</v>
      </c>
      <c r="O8" s="434"/>
      <c r="P8" s="746">
        <v>4.17</v>
      </c>
      <c r="Q8" s="658"/>
      <c r="R8" s="658"/>
      <c r="S8" s="658"/>
      <c r="T8" s="658"/>
      <c r="U8" s="658"/>
      <c r="V8" s="658"/>
      <c r="W8" s="658"/>
      <c r="X8" s="658"/>
      <c r="Y8" s="658"/>
      <c r="Z8" s="658"/>
      <c r="AA8" s="658"/>
    </row>
    <row r="9" spans="1:27" ht="15" customHeight="1" thickBot="1" x14ac:dyDescent="0.35">
      <c r="A9" s="209"/>
      <c r="B9" s="209"/>
      <c r="C9" s="62"/>
      <c r="D9" s="63"/>
      <c r="E9" s="64"/>
      <c r="F9" s="103"/>
      <c r="G9" s="18" t="s">
        <v>431</v>
      </c>
      <c r="H9" s="33">
        <v>655</v>
      </c>
      <c r="I9" s="33">
        <v>887</v>
      </c>
      <c r="J9" s="33">
        <v>841</v>
      </c>
      <c r="K9" s="33">
        <v>675.10799999999995</v>
      </c>
      <c r="L9" s="216">
        <v>1.245726609668379</v>
      </c>
      <c r="M9" s="45">
        <v>0.65900000000000003</v>
      </c>
      <c r="N9" s="45">
        <v>0.65900000000000003</v>
      </c>
      <c r="O9" s="107">
        <v>1</v>
      </c>
      <c r="P9" s="16">
        <v>4.1700000000000001E-2</v>
      </c>
      <c r="Q9" s="142">
        <v>0.65900000000000003</v>
      </c>
      <c r="R9" s="142">
        <v>1.245726609668379</v>
      </c>
      <c r="S9" s="143">
        <v>1.8903286944891942</v>
      </c>
      <c r="T9" s="94">
        <v>675.10799999999995</v>
      </c>
      <c r="U9" s="95">
        <v>444.89617199999998</v>
      </c>
      <c r="V9" s="94">
        <v>841</v>
      </c>
      <c r="W9" s="95">
        <v>37.074680999999998</v>
      </c>
      <c r="X9" s="95">
        <v>407.82149099999998</v>
      </c>
      <c r="Y9" s="95">
        <v>841</v>
      </c>
      <c r="Z9" s="96">
        <v>2.0621767576245755</v>
      </c>
      <c r="AA9" s="423">
        <v>433.17850900000002</v>
      </c>
    </row>
    <row r="10" spans="1:27" ht="15" customHeight="1" thickBot="1" x14ac:dyDescent="0.35">
      <c r="A10" s="209"/>
      <c r="B10" s="209"/>
      <c r="C10" s="62"/>
      <c r="D10" s="63"/>
      <c r="E10" s="64"/>
      <c r="F10" s="103"/>
      <c r="G10" s="18" t="s">
        <v>432</v>
      </c>
      <c r="H10" s="38">
        <v>603</v>
      </c>
      <c r="I10" s="38">
        <v>672</v>
      </c>
      <c r="J10" s="38">
        <v>641</v>
      </c>
      <c r="K10" s="38">
        <v>362</v>
      </c>
      <c r="L10" s="216">
        <v>1.770718232044199</v>
      </c>
      <c r="M10" s="41">
        <v>0.65900000000000003</v>
      </c>
      <c r="N10" s="41">
        <v>0.65900000000000003</v>
      </c>
      <c r="O10" s="110">
        <v>1</v>
      </c>
      <c r="P10" s="16">
        <v>4.1700000000000001E-2</v>
      </c>
      <c r="Q10" s="142">
        <v>0.65900000000000003</v>
      </c>
      <c r="R10" s="142">
        <v>1.770718232044199</v>
      </c>
      <c r="S10" s="143">
        <v>2.6869775903553852</v>
      </c>
      <c r="T10" s="94">
        <v>362</v>
      </c>
      <c r="U10" s="95">
        <v>238.55800000000002</v>
      </c>
      <c r="V10" s="94">
        <v>641</v>
      </c>
      <c r="W10" s="95">
        <v>19.879833333333334</v>
      </c>
      <c r="X10" s="95">
        <v>218.67816666666667</v>
      </c>
      <c r="Y10" s="95">
        <v>641</v>
      </c>
      <c r="Z10" s="96">
        <v>2.9312482803876931</v>
      </c>
      <c r="AA10" s="423">
        <v>422.3218333333333</v>
      </c>
    </row>
    <row r="11" spans="1:27" ht="15" customHeight="1" thickBot="1" x14ac:dyDescent="0.35">
      <c r="A11" s="209"/>
      <c r="B11" s="209"/>
      <c r="C11" s="62"/>
      <c r="D11" s="63"/>
      <c r="E11" s="64"/>
      <c r="F11" s="103"/>
      <c r="G11" s="18" t="s">
        <v>433</v>
      </c>
      <c r="H11" s="38">
        <v>362</v>
      </c>
      <c r="I11" s="38">
        <v>449</v>
      </c>
      <c r="J11" s="38">
        <v>545</v>
      </c>
      <c r="K11" s="38">
        <v>938</v>
      </c>
      <c r="L11" s="216">
        <v>0.58102345415778256</v>
      </c>
      <c r="M11" s="41">
        <v>0.65900000000000003</v>
      </c>
      <c r="N11" s="41">
        <v>0.65900000000000003</v>
      </c>
      <c r="O11" s="110">
        <v>0.88167443726522388</v>
      </c>
      <c r="P11" s="16">
        <v>3.6765824033959837E-2</v>
      </c>
      <c r="Q11" s="142">
        <v>0.65900000000000003</v>
      </c>
      <c r="R11" s="142">
        <v>0.58102345415778256</v>
      </c>
      <c r="S11" s="143">
        <v>0.88167443726522388</v>
      </c>
      <c r="T11" s="94">
        <v>938</v>
      </c>
      <c r="U11" s="95">
        <v>618.14200000000005</v>
      </c>
      <c r="V11" s="94">
        <v>545</v>
      </c>
      <c r="W11" s="95">
        <v>51.511833333333335</v>
      </c>
      <c r="X11" s="95">
        <v>566.6301666666667</v>
      </c>
      <c r="Y11" s="95">
        <v>545</v>
      </c>
      <c r="Z11" s="96">
        <v>0.96182665883478957</v>
      </c>
      <c r="AA11" s="423">
        <v>-21.630166666666696</v>
      </c>
    </row>
    <row r="12" spans="1:27" ht="15" customHeight="1" thickBot="1" x14ac:dyDescent="0.35">
      <c r="A12" s="209"/>
      <c r="B12" s="209"/>
      <c r="C12" s="62"/>
      <c r="D12" s="63"/>
      <c r="E12" s="64"/>
      <c r="F12" s="103"/>
      <c r="G12" s="18" t="s">
        <v>434</v>
      </c>
      <c r="H12" s="38">
        <v>498</v>
      </c>
      <c r="I12" s="38">
        <v>547</v>
      </c>
      <c r="J12" s="38">
        <v>536</v>
      </c>
      <c r="K12" s="38">
        <v>669.35519999999997</v>
      </c>
      <c r="L12" s="216">
        <v>0.8007706521141541</v>
      </c>
      <c r="M12" s="41">
        <v>0.65900000000000003</v>
      </c>
      <c r="N12" s="41">
        <v>0.65900000000000003</v>
      </c>
      <c r="O12" s="110">
        <v>1</v>
      </c>
      <c r="P12" s="16">
        <v>4.1700000000000001E-2</v>
      </c>
      <c r="Q12" s="142">
        <v>0.65900000000000003</v>
      </c>
      <c r="R12" s="142">
        <v>0.8007706521141541</v>
      </c>
      <c r="S12" s="143">
        <v>1.215129972859111</v>
      </c>
      <c r="T12" s="94">
        <v>669.35519999999997</v>
      </c>
      <c r="U12" s="95">
        <v>441.10507680000001</v>
      </c>
      <c r="V12" s="94">
        <v>536</v>
      </c>
      <c r="W12" s="95">
        <v>36.758756400000003</v>
      </c>
      <c r="X12" s="95">
        <v>404.34632040000002</v>
      </c>
      <c r="Y12" s="95">
        <v>536</v>
      </c>
      <c r="Z12" s="96">
        <v>1.3255963340281209</v>
      </c>
      <c r="AA12" s="423">
        <v>131.65367959999998</v>
      </c>
    </row>
    <row r="13" spans="1:27" ht="15" customHeight="1" thickBot="1" x14ac:dyDescent="0.35">
      <c r="A13" s="209"/>
      <c r="B13" s="209"/>
      <c r="C13" s="62"/>
      <c r="D13" s="63"/>
      <c r="E13" s="64"/>
      <c r="F13" s="103"/>
      <c r="G13" s="18" t="s">
        <v>435</v>
      </c>
      <c r="H13" s="38">
        <v>508</v>
      </c>
      <c r="I13" s="38">
        <v>559</v>
      </c>
      <c r="J13" s="38">
        <v>533</v>
      </c>
      <c r="K13" s="38">
        <v>917</v>
      </c>
      <c r="L13" s="216">
        <v>0.58124318429661936</v>
      </c>
      <c r="M13" s="41">
        <v>0.65900000000000003</v>
      </c>
      <c r="N13" s="41">
        <v>0.65900000000000003</v>
      </c>
      <c r="O13" s="110">
        <v>0.8820078669144451</v>
      </c>
      <c r="P13" s="16">
        <v>3.6779728050332361E-2</v>
      </c>
      <c r="Q13" s="142">
        <v>0.65900000000000003</v>
      </c>
      <c r="R13" s="142">
        <v>0.58124318429661936</v>
      </c>
      <c r="S13" s="143">
        <v>0.8820078669144451</v>
      </c>
      <c r="T13" s="94">
        <v>917</v>
      </c>
      <c r="U13" s="95">
        <v>604.303</v>
      </c>
      <c r="V13" s="94">
        <v>533</v>
      </c>
      <c r="W13" s="95">
        <v>50.358583333333335</v>
      </c>
      <c r="X13" s="95">
        <v>553.94441666666671</v>
      </c>
      <c r="Y13" s="95">
        <v>533</v>
      </c>
      <c r="Z13" s="96">
        <v>0.96219040027030378</v>
      </c>
      <c r="AA13" s="423">
        <v>-20.944416666666712</v>
      </c>
    </row>
    <row r="14" spans="1:27" ht="15" customHeight="1" thickBot="1" x14ac:dyDescent="0.35">
      <c r="A14" s="209"/>
      <c r="B14" s="209"/>
      <c r="C14" s="62"/>
      <c r="D14" s="63"/>
      <c r="E14" s="64"/>
      <c r="F14" s="103"/>
      <c r="G14" s="18" t="s">
        <v>436</v>
      </c>
      <c r="H14" s="38">
        <v>9</v>
      </c>
      <c r="I14" s="38">
        <v>8</v>
      </c>
      <c r="J14" s="38">
        <v>8</v>
      </c>
      <c r="K14" s="38">
        <v>8.8919999999999995</v>
      </c>
      <c r="L14" s="216">
        <v>0.89968511021142605</v>
      </c>
      <c r="M14" s="41">
        <v>0.65900000000000003</v>
      </c>
      <c r="N14" s="41">
        <v>0.65900000000000003</v>
      </c>
      <c r="O14" s="110">
        <v>1</v>
      </c>
      <c r="P14" s="16">
        <v>4.1700000000000001E-2</v>
      </c>
      <c r="Q14" s="142">
        <v>0.65900000000000003</v>
      </c>
      <c r="R14" s="142">
        <v>0.89968511021142605</v>
      </c>
      <c r="S14" s="143">
        <v>1.3652277848428316</v>
      </c>
      <c r="T14" s="94">
        <v>8.8919999999999995</v>
      </c>
      <c r="U14" s="95">
        <v>5.8598280000000003</v>
      </c>
      <c r="V14" s="94">
        <v>8</v>
      </c>
      <c r="W14" s="95">
        <v>0.488319</v>
      </c>
      <c r="X14" s="95">
        <v>5.3715089999999996</v>
      </c>
      <c r="Y14" s="95">
        <v>8</v>
      </c>
      <c r="Z14" s="96">
        <v>1.4893394016467254</v>
      </c>
      <c r="AA14" s="423">
        <v>2.6284910000000004</v>
      </c>
    </row>
    <row r="15" spans="1:27" ht="15" customHeight="1" thickBot="1" x14ac:dyDescent="0.35">
      <c r="A15" s="209"/>
      <c r="B15" s="209"/>
      <c r="C15" s="62"/>
      <c r="D15" s="63"/>
      <c r="E15" s="64"/>
      <c r="F15" s="103"/>
      <c r="G15" s="27" t="s">
        <v>437</v>
      </c>
      <c r="H15" s="38">
        <v>131</v>
      </c>
      <c r="I15" s="38">
        <v>171</v>
      </c>
      <c r="J15" s="38">
        <v>172</v>
      </c>
      <c r="K15" s="52">
        <v>176.6448</v>
      </c>
      <c r="L15" s="216">
        <v>0.97370542467143106</v>
      </c>
      <c r="M15" s="54">
        <v>0.65900000000000003</v>
      </c>
      <c r="N15" s="54">
        <v>0.65900000000000003</v>
      </c>
      <c r="O15" s="113">
        <v>1</v>
      </c>
      <c r="P15" s="16">
        <v>4.1700000000000001E-2</v>
      </c>
      <c r="Q15" s="530">
        <v>0.65900000000000003</v>
      </c>
      <c r="R15" s="530">
        <v>0.97370542467143106</v>
      </c>
      <c r="S15" s="531">
        <v>1.4775499615651457</v>
      </c>
      <c r="T15" s="94">
        <v>176.6448</v>
      </c>
      <c r="U15" s="95">
        <v>116.4089232</v>
      </c>
      <c r="V15" s="94">
        <v>172</v>
      </c>
      <c r="W15" s="95">
        <v>9.7007436000000009</v>
      </c>
      <c r="X15" s="95">
        <v>106.70817960000001</v>
      </c>
      <c r="Y15" s="95">
        <v>172</v>
      </c>
      <c r="Z15" s="532">
        <v>1.6118726853437952</v>
      </c>
      <c r="AA15" s="423">
        <v>65.291820399999992</v>
      </c>
    </row>
    <row r="16" spans="1:27" ht="15" customHeight="1" thickBot="1" x14ac:dyDescent="0.35">
      <c r="A16" s="209"/>
      <c r="B16" s="209"/>
      <c r="C16" s="62"/>
      <c r="D16" s="63"/>
      <c r="E16" s="64"/>
      <c r="F16" s="103"/>
      <c r="G16" s="529" t="s">
        <v>15</v>
      </c>
      <c r="H16" s="29">
        <v>2766</v>
      </c>
      <c r="I16" s="29">
        <v>3293</v>
      </c>
      <c r="J16" s="29">
        <v>3276</v>
      </c>
      <c r="K16" s="29">
        <v>3747</v>
      </c>
      <c r="L16" s="564">
        <v>0.87429943955164136</v>
      </c>
      <c r="M16" s="497">
        <v>0.65900000000000003</v>
      </c>
      <c r="N16" s="497">
        <v>0.65900000000000003</v>
      </c>
      <c r="O16" s="498">
        <v>1</v>
      </c>
      <c r="P16" s="499">
        <v>4.1700000000000001E-2</v>
      </c>
      <c r="Q16" s="533">
        <v>0.65900000000000003</v>
      </c>
      <c r="R16" s="533">
        <v>0.87429943955164136</v>
      </c>
      <c r="S16" s="534">
        <v>1.3267062815654649</v>
      </c>
      <c r="T16" s="535">
        <v>3747</v>
      </c>
      <c r="U16" s="536">
        <v>2469.2730000000001</v>
      </c>
      <c r="V16" s="535">
        <v>3276</v>
      </c>
      <c r="W16" s="747">
        <v>205.77275</v>
      </c>
      <c r="X16" s="536">
        <v>2263.5002500000001</v>
      </c>
      <c r="Y16" s="536">
        <v>3276</v>
      </c>
      <c r="Z16" s="537">
        <v>1.4473159435259615</v>
      </c>
      <c r="AA16" s="423">
        <v>1012.4997499999999</v>
      </c>
    </row>
    <row r="19" spans="7:7" ht="23.25" x14ac:dyDescent="0.35">
      <c r="G19" s="606"/>
    </row>
  </sheetData>
  <autoFilter ref="G4:P16" xr:uid="{00000000-0001-0000-14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">
    <mergeCell ref="H4:P5"/>
  </mergeCells>
  <conditionalFormatting sqref="AA9:AA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7F166-246D-400B-B0F7-95B25B60B131}">
  <sheetPr codeName="Hoja24">
    <tabColor theme="4" tint="0.39997558519241921"/>
  </sheetPr>
  <dimension ref="C1:Z15"/>
  <sheetViews>
    <sheetView zoomScale="85" zoomScaleNormal="85" zoomScalePageLayoutView="80" workbookViewId="0">
      <selection activeCell="U23" sqref="U23"/>
    </sheetView>
  </sheetViews>
  <sheetFormatPr baseColWidth="10" defaultRowHeight="15" x14ac:dyDescent="0.25"/>
  <cols>
    <col min="1" max="1" width="1.7109375" style="234" customWidth="1"/>
    <col min="2" max="2" width="2" style="234" customWidth="1"/>
    <col min="3" max="3" width="52.28515625" style="234" bestFit="1" customWidth="1"/>
    <col min="4" max="4" width="9.7109375" style="234" hidden="1" customWidth="1"/>
    <col min="5" max="5" width="11.42578125" style="234" customWidth="1"/>
    <col min="6" max="6" width="11" style="234" customWidth="1"/>
    <col min="7" max="7" width="13.42578125" style="234" customWidth="1"/>
    <col min="8" max="8" width="11" style="234" customWidth="1"/>
    <col min="9" max="9" width="10.140625" style="234" customWidth="1"/>
    <col min="10" max="13" width="11" style="234" customWidth="1"/>
    <col min="14" max="14" width="12.28515625" style="234" customWidth="1"/>
    <col min="15" max="15" width="12.140625" style="234" customWidth="1"/>
    <col min="16" max="23" width="12.42578125" style="234" customWidth="1"/>
    <col min="24" max="24" width="12.42578125" style="235" customWidth="1"/>
    <col min="25" max="25" width="15.5703125" style="234" customWidth="1"/>
    <col min="26" max="16384" width="11.42578125" style="234"/>
  </cols>
  <sheetData>
    <row r="1" spans="3:26" s="218" customFormat="1" ht="28.5" customHeight="1" thickBot="1" x14ac:dyDescent="0.5">
      <c r="C1" s="903" t="s">
        <v>0</v>
      </c>
      <c r="D1" s="903"/>
      <c r="E1" s="903"/>
      <c r="F1" s="903"/>
      <c r="G1" s="903"/>
      <c r="H1" s="903"/>
      <c r="I1" s="903"/>
      <c r="J1" s="903"/>
      <c r="K1" s="903"/>
      <c r="L1" s="903"/>
      <c r="M1" s="903"/>
      <c r="N1" s="903"/>
      <c r="Q1" s="903" t="s">
        <v>542</v>
      </c>
      <c r="R1" s="903"/>
      <c r="S1" s="903"/>
      <c r="T1" s="903"/>
      <c r="U1" s="903"/>
      <c r="V1" s="903"/>
      <c r="W1" s="903"/>
      <c r="X1" s="903"/>
    </row>
    <row r="2" spans="3:26" s="220" customFormat="1" ht="22.5" customHeight="1" thickBot="1" x14ac:dyDescent="0.35">
      <c r="C2" s="904" t="s">
        <v>430</v>
      </c>
      <c r="D2" s="219"/>
      <c r="E2" s="907" t="s">
        <v>136</v>
      </c>
      <c r="F2" s="907"/>
      <c r="G2" s="907"/>
      <c r="H2" s="907"/>
      <c r="I2" s="907"/>
      <c r="J2" s="907"/>
      <c r="K2" s="907"/>
      <c r="L2" s="907"/>
      <c r="M2" s="907"/>
      <c r="N2" s="907"/>
      <c r="O2" s="907"/>
      <c r="P2" s="907"/>
      <c r="Q2" s="907"/>
      <c r="R2" s="907"/>
      <c r="S2" s="907"/>
      <c r="T2" s="907"/>
      <c r="U2" s="907"/>
      <c r="V2" s="907"/>
      <c r="W2" s="907"/>
      <c r="X2" s="908" t="s">
        <v>137</v>
      </c>
    </row>
    <row r="3" spans="3:26" s="227" customFormat="1" ht="16.5" customHeight="1" thickBot="1" x14ac:dyDescent="0.35">
      <c r="C3" s="905"/>
      <c r="D3" s="221" t="s">
        <v>138</v>
      </c>
      <c r="E3" s="221" t="s">
        <v>139</v>
      </c>
      <c r="F3" s="221" t="s">
        <v>140</v>
      </c>
      <c r="G3" s="221" t="s">
        <v>141</v>
      </c>
      <c r="H3" s="222" t="s">
        <v>142</v>
      </c>
      <c r="I3" s="223" t="s">
        <v>143</v>
      </c>
      <c r="J3" s="224" t="s">
        <v>144</v>
      </c>
      <c r="K3" s="222" t="s">
        <v>145</v>
      </c>
      <c r="L3" s="222" t="s">
        <v>146</v>
      </c>
      <c r="M3" s="225" t="s">
        <v>147</v>
      </c>
      <c r="N3" s="222" t="s">
        <v>148</v>
      </c>
      <c r="O3" s="222" t="s">
        <v>149</v>
      </c>
      <c r="P3" s="222" t="s">
        <v>150</v>
      </c>
      <c r="Q3" s="222" t="s">
        <v>151</v>
      </c>
      <c r="R3" s="222" t="s">
        <v>152</v>
      </c>
      <c r="S3" s="222" t="s">
        <v>153</v>
      </c>
      <c r="T3" s="222" t="s">
        <v>154</v>
      </c>
      <c r="U3" s="222" t="s">
        <v>155</v>
      </c>
      <c r="V3" s="222" t="s">
        <v>156</v>
      </c>
      <c r="W3" s="226" t="s">
        <v>157</v>
      </c>
      <c r="X3" s="909"/>
    </row>
    <row r="4" spans="3:26" s="227" customFormat="1" ht="96" x14ac:dyDescent="0.3">
      <c r="C4" s="905"/>
      <c r="D4" s="911"/>
      <c r="E4" s="913" t="s">
        <v>158</v>
      </c>
      <c r="F4" s="901" t="s">
        <v>159</v>
      </c>
      <c r="G4" s="901" t="s">
        <v>160</v>
      </c>
      <c r="H4" s="901" t="s">
        <v>161</v>
      </c>
      <c r="I4" s="916" t="s">
        <v>162</v>
      </c>
      <c r="J4" s="901" t="s">
        <v>163</v>
      </c>
      <c r="K4" s="901" t="s">
        <v>164</v>
      </c>
      <c r="L4" s="901" t="s">
        <v>165</v>
      </c>
      <c r="M4" s="917" t="s">
        <v>166</v>
      </c>
      <c r="N4" s="901" t="s">
        <v>167</v>
      </c>
      <c r="O4" s="901" t="s">
        <v>168</v>
      </c>
      <c r="P4" s="901" t="s">
        <v>168</v>
      </c>
      <c r="Q4" s="920" t="s">
        <v>169</v>
      </c>
      <c r="R4" s="901" t="s">
        <v>170</v>
      </c>
      <c r="S4" s="920" t="s">
        <v>171</v>
      </c>
      <c r="T4" s="901" t="s">
        <v>172</v>
      </c>
      <c r="U4" s="901" t="s">
        <v>173</v>
      </c>
      <c r="V4" s="901" t="s">
        <v>174</v>
      </c>
      <c r="W4" s="918" t="s">
        <v>175</v>
      </c>
      <c r="X4" s="909"/>
    </row>
    <row r="5" spans="3:26" s="227" customFormat="1" ht="6" customHeight="1" thickBot="1" x14ac:dyDescent="0.35">
      <c r="C5" s="906"/>
      <c r="D5" s="912"/>
      <c r="E5" s="914"/>
      <c r="F5" s="915"/>
      <c r="G5" s="915"/>
      <c r="H5" s="902"/>
      <c r="I5" s="902"/>
      <c r="J5" s="902"/>
      <c r="K5" s="902"/>
      <c r="L5" s="902"/>
      <c r="M5" s="902"/>
      <c r="N5" s="902"/>
      <c r="O5" s="902"/>
      <c r="P5" s="902"/>
      <c r="Q5" s="902"/>
      <c r="R5" s="902"/>
      <c r="S5" s="902"/>
      <c r="T5" s="902"/>
      <c r="U5" s="902"/>
      <c r="V5" s="902"/>
      <c r="W5" s="919"/>
      <c r="X5" s="910"/>
    </row>
    <row r="6" spans="3:26" s="231" customFormat="1" ht="15" customHeight="1" x14ac:dyDescent="0.3">
      <c r="C6" s="18" t="s">
        <v>431</v>
      </c>
      <c r="D6" s="228"/>
      <c r="E6" s="597"/>
      <c r="F6" s="228"/>
      <c r="G6" s="228">
        <v>0.87456682795173057</v>
      </c>
      <c r="H6" s="228">
        <v>0.81702397595963105</v>
      </c>
      <c r="I6" s="228">
        <v>0.85186084298029285</v>
      </c>
      <c r="J6" s="228">
        <v>0.74045986897721283</v>
      </c>
      <c r="K6" s="228">
        <v>0.85321548410806625</v>
      </c>
      <c r="L6" s="228">
        <v>1</v>
      </c>
      <c r="M6" s="228">
        <v>0.64255396339872128</v>
      </c>
      <c r="N6" s="228">
        <v>1</v>
      </c>
      <c r="O6" s="228">
        <v>1</v>
      </c>
      <c r="P6" s="228">
        <v>0.81301169590643263</v>
      </c>
      <c r="Q6" s="228"/>
      <c r="R6" s="228">
        <v>1</v>
      </c>
      <c r="S6" s="228">
        <v>0.38234847137472816</v>
      </c>
      <c r="T6" s="228">
        <v>0.91256944133911422</v>
      </c>
      <c r="U6" s="228">
        <v>0.84100333838217123</v>
      </c>
      <c r="V6" s="228">
        <v>1</v>
      </c>
      <c r="W6" s="228">
        <v>1</v>
      </c>
      <c r="X6" s="229">
        <v>0.71995559353952143</v>
      </c>
      <c r="Y6" s="230"/>
      <c r="Z6" s="230"/>
    </row>
    <row r="7" spans="3:26" s="231" customFormat="1" ht="15" customHeight="1" x14ac:dyDescent="0.3">
      <c r="C7" s="18" t="s">
        <v>432</v>
      </c>
      <c r="D7" s="232"/>
      <c r="E7" s="598"/>
      <c r="F7" s="232"/>
      <c r="G7" s="232">
        <v>0.98068874352031554</v>
      </c>
      <c r="H7" s="232">
        <v>0.87894190233872849</v>
      </c>
      <c r="I7" s="232">
        <v>0.53267198619797285</v>
      </c>
      <c r="J7" s="232">
        <v>1</v>
      </c>
      <c r="K7" s="232">
        <v>1</v>
      </c>
      <c r="L7" s="232">
        <v>1</v>
      </c>
      <c r="M7" s="232">
        <v>1</v>
      </c>
      <c r="N7" s="232">
        <v>0.92788175847182486</v>
      </c>
      <c r="O7" s="232">
        <v>1</v>
      </c>
      <c r="P7" s="232">
        <v>1</v>
      </c>
      <c r="Q7" s="232"/>
      <c r="R7" s="232">
        <v>1</v>
      </c>
      <c r="S7" s="232">
        <v>1</v>
      </c>
      <c r="T7" s="232">
        <v>1</v>
      </c>
      <c r="U7" s="232">
        <v>0.98182177030199425</v>
      </c>
      <c r="V7" s="232">
        <v>1</v>
      </c>
      <c r="W7" s="232">
        <v>1</v>
      </c>
      <c r="X7" s="233">
        <v>0.79611201060000203</v>
      </c>
      <c r="Y7" s="230"/>
      <c r="Z7" s="230"/>
    </row>
    <row r="8" spans="3:26" s="231" customFormat="1" ht="15" customHeight="1" x14ac:dyDescent="0.3">
      <c r="C8" s="18" t="s">
        <v>433</v>
      </c>
      <c r="D8" s="232"/>
      <c r="E8" s="598"/>
      <c r="F8" s="232"/>
      <c r="G8" s="232">
        <v>1</v>
      </c>
      <c r="H8" s="232">
        <v>0.80432929622429106</v>
      </c>
      <c r="I8" s="232">
        <v>0.73955599300087482</v>
      </c>
      <c r="J8" s="232">
        <v>1</v>
      </c>
      <c r="K8" s="232">
        <v>1</v>
      </c>
      <c r="L8" s="232">
        <v>1</v>
      </c>
      <c r="M8" s="232">
        <v>1</v>
      </c>
      <c r="N8" s="232">
        <v>0.96926287176238279</v>
      </c>
      <c r="O8" s="232">
        <v>1</v>
      </c>
      <c r="P8" s="232">
        <v>1</v>
      </c>
      <c r="Q8" s="232"/>
      <c r="R8" s="232">
        <v>0.97906723416590025</v>
      </c>
      <c r="S8" s="232">
        <v>0.60851390321983223</v>
      </c>
      <c r="T8" s="232">
        <v>0.82344073545728669</v>
      </c>
      <c r="U8" s="232">
        <v>0.79900529155987376</v>
      </c>
      <c r="V8" s="232">
        <v>0.71890916808149408</v>
      </c>
      <c r="W8" s="232">
        <v>0.88167443726522388</v>
      </c>
      <c r="X8" s="233">
        <v>0.73936586548019401</v>
      </c>
      <c r="Y8" s="230"/>
      <c r="Z8" s="230"/>
    </row>
    <row r="9" spans="3:26" s="231" customFormat="1" ht="15" customHeight="1" x14ac:dyDescent="0.3">
      <c r="C9" s="18" t="s">
        <v>434</v>
      </c>
      <c r="D9" s="232"/>
      <c r="E9" s="598"/>
      <c r="F9" s="232"/>
      <c r="G9" s="232">
        <v>1</v>
      </c>
      <c r="H9" s="232">
        <v>0.83951176023619223</v>
      </c>
      <c r="I9" s="232">
        <v>0.89629876789985674</v>
      </c>
      <c r="J9" s="232">
        <v>1</v>
      </c>
      <c r="K9" s="232">
        <v>1</v>
      </c>
      <c r="L9" s="232">
        <v>0.97675169518889249</v>
      </c>
      <c r="M9" s="232">
        <v>1</v>
      </c>
      <c r="N9" s="232">
        <v>1</v>
      </c>
      <c r="O9" s="232">
        <v>0.96110950856307586</v>
      </c>
      <c r="P9" s="232">
        <v>1</v>
      </c>
      <c r="Q9" s="232"/>
      <c r="R9" s="232">
        <v>1</v>
      </c>
      <c r="S9" s="232">
        <v>0.83161392058264316</v>
      </c>
      <c r="T9" s="232">
        <v>1</v>
      </c>
      <c r="U9" s="232">
        <v>1</v>
      </c>
      <c r="V9" s="232">
        <v>1</v>
      </c>
      <c r="W9" s="232">
        <v>1</v>
      </c>
      <c r="X9" s="233">
        <v>0.81205583729979847</v>
      </c>
      <c r="Y9" s="230"/>
      <c r="Z9" s="230"/>
    </row>
    <row r="10" spans="3:26" s="231" customFormat="1" ht="15" customHeight="1" x14ac:dyDescent="0.3">
      <c r="C10" s="18" t="s">
        <v>435</v>
      </c>
      <c r="D10" s="232"/>
      <c r="E10" s="598"/>
      <c r="F10" s="232"/>
      <c r="G10" s="232">
        <v>1</v>
      </c>
      <c r="H10" s="232">
        <v>0.75916097502588542</v>
      </c>
      <c r="I10" s="232">
        <v>0.5362256199686638</v>
      </c>
      <c r="J10" s="232">
        <v>1</v>
      </c>
      <c r="K10" s="232">
        <v>1</v>
      </c>
      <c r="L10" s="232">
        <v>1</v>
      </c>
      <c r="M10" s="232">
        <v>1</v>
      </c>
      <c r="N10" s="232">
        <v>0.7584286540255325</v>
      </c>
      <c r="O10" s="232">
        <v>1</v>
      </c>
      <c r="P10" s="232">
        <v>0.56255383290267003</v>
      </c>
      <c r="Q10" s="232"/>
      <c r="R10" s="232">
        <v>0.9768227862055876</v>
      </c>
      <c r="S10" s="232">
        <v>1</v>
      </c>
      <c r="T10" s="232">
        <v>1</v>
      </c>
      <c r="U10" s="232">
        <v>1</v>
      </c>
      <c r="V10" s="232">
        <v>0.66211201079622128</v>
      </c>
      <c r="W10" s="232">
        <v>0.8820078669144451</v>
      </c>
      <c r="X10" s="233">
        <v>0.75522152231295236</v>
      </c>
      <c r="Y10" s="230"/>
      <c r="Z10" s="230"/>
    </row>
    <row r="11" spans="3:26" s="231" customFormat="1" ht="15" customHeight="1" x14ac:dyDescent="0.3">
      <c r="C11" s="18" t="s">
        <v>436</v>
      </c>
      <c r="D11" s="232"/>
      <c r="E11" s="598"/>
      <c r="F11" s="232"/>
      <c r="G11" s="232">
        <v>1</v>
      </c>
      <c r="H11" s="232">
        <v>0.73025100588496394</v>
      </c>
      <c r="I11" s="232">
        <v>0.40233839072690475</v>
      </c>
      <c r="J11" s="232">
        <v>0.68961959755455371</v>
      </c>
      <c r="K11" s="232">
        <v>1</v>
      </c>
      <c r="L11" s="232">
        <v>1</v>
      </c>
      <c r="M11" s="232">
        <v>1</v>
      </c>
      <c r="N11" s="232">
        <v>1</v>
      </c>
      <c r="O11" s="232">
        <v>1</v>
      </c>
      <c r="P11" s="232">
        <v>1</v>
      </c>
      <c r="Q11" s="232"/>
      <c r="R11" s="232">
        <v>1</v>
      </c>
      <c r="S11" s="232">
        <v>0</v>
      </c>
      <c r="T11" s="232">
        <v>1</v>
      </c>
      <c r="U11" s="232">
        <v>1</v>
      </c>
      <c r="V11" s="232">
        <v>1</v>
      </c>
      <c r="W11" s="232">
        <v>1</v>
      </c>
      <c r="X11" s="233">
        <v>0.72209300096693585</v>
      </c>
      <c r="Y11" s="230"/>
      <c r="Z11" s="230"/>
    </row>
    <row r="12" spans="3:26" s="231" customFormat="1" ht="15" customHeight="1" thickBot="1" x14ac:dyDescent="0.35">
      <c r="C12" s="27" t="s">
        <v>437</v>
      </c>
      <c r="D12" s="748"/>
      <c r="E12" s="749"/>
      <c r="F12" s="748"/>
      <c r="G12" s="748">
        <v>1</v>
      </c>
      <c r="H12" s="748">
        <v>0.7601562441226648</v>
      </c>
      <c r="I12" s="748">
        <v>1</v>
      </c>
      <c r="J12" s="748">
        <v>0.4525664171185777</v>
      </c>
      <c r="K12" s="748">
        <v>1</v>
      </c>
      <c r="L12" s="748">
        <v>0.97465886939571145</v>
      </c>
      <c r="M12" s="748">
        <v>0.72723396966887455</v>
      </c>
      <c r="N12" s="748">
        <v>1</v>
      </c>
      <c r="O12" s="748">
        <v>1</v>
      </c>
      <c r="P12" s="748">
        <v>0.5714597902097901</v>
      </c>
      <c r="Q12" s="748"/>
      <c r="R12" s="748">
        <v>0.70869489897160498</v>
      </c>
      <c r="S12" s="748">
        <v>1</v>
      </c>
      <c r="T12" s="748">
        <v>1</v>
      </c>
      <c r="U12" s="748">
        <v>1</v>
      </c>
      <c r="V12" s="748">
        <v>1</v>
      </c>
      <c r="W12" s="748">
        <v>1</v>
      </c>
      <c r="X12" s="750">
        <v>0.76793799793777129</v>
      </c>
      <c r="Y12" s="230"/>
      <c r="Z12" s="230"/>
    </row>
    <row r="13" spans="3:26" s="231" customFormat="1" ht="15" customHeight="1" thickBot="1" x14ac:dyDescent="0.25">
      <c r="C13" s="751" t="s">
        <v>15</v>
      </c>
      <c r="D13" s="752"/>
      <c r="E13" s="753">
        <v>1</v>
      </c>
      <c r="F13" s="752">
        <v>1</v>
      </c>
      <c r="G13" s="752">
        <v>1</v>
      </c>
      <c r="H13" s="752">
        <v>0.81520010635958273</v>
      </c>
      <c r="I13" s="752">
        <v>0.79342560838206144</v>
      </c>
      <c r="J13" s="752">
        <v>1</v>
      </c>
      <c r="K13" s="752">
        <v>1</v>
      </c>
      <c r="L13" s="752">
        <v>1</v>
      </c>
      <c r="M13" s="752">
        <v>0.97301151827900811</v>
      </c>
      <c r="N13" s="752">
        <v>1</v>
      </c>
      <c r="O13" s="752">
        <v>0</v>
      </c>
      <c r="P13" s="752">
        <v>0.91755416988559013</v>
      </c>
      <c r="Q13" s="752">
        <v>1</v>
      </c>
      <c r="R13" s="752">
        <v>1</v>
      </c>
      <c r="S13" s="752">
        <v>0.98599668750576819</v>
      </c>
      <c r="T13" s="752">
        <v>1</v>
      </c>
      <c r="U13" s="752">
        <v>0.9593145780765624</v>
      </c>
      <c r="V13" s="752">
        <v>1</v>
      </c>
      <c r="W13" s="752">
        <v>1</v>
      </c>
      <c r="X13" s="754">
        <v>0.9604740008529431</v>
      </c>
      <c r="Y13" s="230"/>
      <c r="Z13" s="230"/>
    </row>
    <row r="14" spans="3:26" s="231" customFormat="1" ht="12.75" x14ac:dyDescent="0.2">
      <c r="G14" s="596"/>
      <c r="X14" s="230"/>
    </row>
    <row r="15" spans="3:26" x14ac:dyDescent="0.25">
      <c r="G15" s="232"/>
    </row>
  </sheetData>
  <pageMargins left="0.51181102362204722" right="0.70866141732283472" top="0.55118110236220474" bottom="0.74803149606299213" header="0.31496062992125984" footer="0.31496062992125984"/>
  <pageSetup paperSize="14" scale="8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48530-CE66-4FE1-9596-FF2CF4DC15A6}">
  <sheetPr codeName="Hoja25">
    <tabColor theme="4" tint="0.39997558519241921"/>
  </sheetPr>
  <dimension ref="C1:AA13"/>
  <sheetViews>
    <sheetView zoomScale="85" zoomScaleNormal="85" workbookViewId="0">
      <selection activeCell="Q37" sqref="Q37"/>
    </sheetView>
  </sheetViews>
  <sheetFormatPr baseColWidth="10" defaultRowHeight="15" x14ac:dyDescent="0.25"/>
  <cols>
    <col min="1" max="2" width="2" style="234" customWidth="1"/>
    <col min="3" max="3" width="45.140625" style="234" bestFit="1" customWidth="1"/>
    <col min="4" max="4" width="10.140625" style="234" hidden="1" customWidth="1"/>
    <col min="5" max="5" width="10.140625" style="234" customWidth="1"/>
    <col min="6" max="6" width="10.42578125" style="234" customWidth="1"/>
    <col min="7" max="7" width="9.140625" style="234" customWidth="1"/>
    <col min="8" max="8" width="10.42578125" style="234" customWidth="1"/>
    <col min="9" max="9" width="10" style="234" customWidth="1"/>
    <col min="10" max="10" width="11.28515625" style="234" customWidth="1"/>
    <col min="11" max="11" width="11.140625" style="234" customWidth="1"/>
    <col min="12" max="12" width="13.42578125" style="234" customWidth="1"/>
    <col min="13" max="13" width="11.5703125" style="234" customWidth="1"/>
    <col min="14" max="14" width="12.85546875" style="234" customWidth="1"/>
    <col min="15" max="15" width="12.140625" style="234" customWidth="1"/>
    <col min="16" max="21" width="12.42578125" style="234" customWidth="1"/>
    <col min="22" max="23" width="13.140625" style="234" customWidth="1"/>
    <col min="24" max="24" width="13.140625" style="235" customWidth="1"/>
    <col min="25" max="16384" width="11.42578125" style="234"/>
  </cols>
  <sheetData>
    <row r="1" spans="3:27" s="218" customFormat="1" ht="28.5" customHeight="1" thickBot="1" x14ac:dyDescent="0.5">
      <c r="C1" s="1020" t="s">
        <v>0</v>
      </c>
      <c r="D1" s="1020"/>
      <c r="E1" s="1020"/>
      <c r="F1" s="1020"/>
      <c r="G1" s="1020"/>
      <c r="H1" s="1020"/>
      <c r="I1" s="1020"/>
      <c r="J1" s="1020"/>
      <c r="K1" s="1020"/>
      <c r="L1" s="1020"/>
      <c r="M1" s="1020"/>
      <c r="N1" s="217"/>
      <c r="Q1" s="217"/>
      <c r="S1" s="217" t="str">
        <f>+NOMBRE!B7</f>
        <v>ENERO - NOVIEMBRE 2024</v>
      </c>
      <c r="T1" s="217"/>
      <c r="U1" s="217"/>
      <c r="V1" s="217"/>
      <c r="W1" s="217"/>
      <c r="X1" s="217"/>
    </row>
    <row r="2" spans="3:27" s="220" customFormat="1" ht="18" customHeight="1" thickBot="1" x14ac:dyDescent="0.35">
      <c r="C2" s="1021"/>
      <c r="D2" s="219"/>
      <c r="E2" s="1024" t="s">
        <v>176</v>
      </c>
      <c r="F2" s="1024"/>
      <c r="G2" s="1024"/>
      <c r="H2" s="1024"/>
      <c r="I2" s="1024"/>
      <c r="J2" s="1024"/>
      <c r="K2" s="1024"/>
      <c r="L2" s="1024"/>
      <c r="M2" s="1024"/>
      <c r="N2" s="1024"/>
      <c r="O2" s="1024"/>
      <c r="P2" s="1024"/>
      <c r="Q2" s="1024"/>
      <c r="R2" s="1024"/>
      <c r="S2" s="1024"/>
      <c r="T2" s="1024"/>
      <c r="U2" s="1024"/>
      <c r="V2" s="1024"/>
      <c r="W2" s="1035"/>
      <c r="X2" s="1025" t="s">
        <v>137</v>
      </c>
    </row>
    <row r="3" spans="3:27" s="227" customFormat="1" ht="16.5" customHeight="1" thickBot="1" x14ac:dyDescent="0.35">
      <c r="C3" s="1022"/>
      <c r="D3" s="221" t="s">
        <v>138</v>
      </c>
      <c r="E3" s="221" t="s">
        <v>139</v>
      </c>
      <c r="F3" s="221" t="s">
        <v>140</v>
      </c>
      <c r="G3" s="221" t="s">
        <v>141</v>
      </c>
      <c r="H3" s="222" t="s">
        <v>142</v>
      </c>
      <c r="I3" s="223" t="s">
        <v>143</v>
      </c>
      <c r="J3" s="224" t="s">
        <v>144</v>
      </c>
      <c r="K3" s="222" t="s">
        <v>145</v>
      </c>
      <c r="L3" s="222" t="s">
        <v>146</v>
      </c>
      <c r="M3" s="225" t="s">
        <v>147</v>
      </c>
      <c r="N3" s="222" t="s">
        <v>148</v>
      </c>
      <c r="O3" s="222" t="s">
        <v>149</v>
      </c>
      <c r="P3" s="222" t="s">
        <v>150</v>
      </c>
      <c r="Q3" s="222" t="s">
        <v>151</v>
      </c>
      <c r="R3" s="222" t="s">
        <v>152</v>
      </c>
      <c r="S3" s="222" t="s">
        <v>153</v>
      </c>
      <c r="T3" s="222" t="s">
        <v>154</v>
      </c>
      <c r="U3" s="222" t="s">
        <v>155</v>
      </c>
      <c r="V3" s="222" t="s">
        <v>156</v>
      </c>
      <c r="W3" s="236" t="s">
        <v>157</v>
      </c>
      <c r="X3" s="1026"/>
    </row>
    <row r="4" spans="3:27" s="227" customFormat="1" ht="15" customHeight="1" x14ac:dyDescent="0.3">
      <c r="C4" s="1022"/>
      <c r="D4" s="1028"/>
      <c r="E4" s="1030" t="s">
        <v>177</v>
      </c>
      <c r="F4" s="1015" t="s">
        <v>159</v>
      </c>
      <c r="G4" s="1015" t="s">
        <v>160</v>
      </c>
      <c r="H4" s="1015" t="s">
        <v>161</v>
      </c>
      <c r="I4" s="1031" t="s">
        <v>162</v>
      </c>
      <c r="J4" s="1015" t="s">
        <v>178</v>
      </c>
      <c r="K4" s="1015" t="s">
        <v>179</v>
      </c>
      <c r="L4" s="1015" t="s">
        <v>180</v>
      </c>
      <c r="M4" s="1032" t="s">
        <v>166</v>
      </c>
      <c r="N4" s="1015" t="s">
        <v>181</v>
      </c>
      <c r="O4" s="1015" t="s">
        <v>182</v>
      </c>
      <c r="P4" s="1015" t="s">
        <v>182</v>
      </c>
      <c r="Q4" s="1034" t="s">
        <v>183</v>
      </c>
      <c r="R4" s="1015" t="s">
        <v>170</v>
      </c>
      <c r="S4" s="1019" t="s">
        <v>171</v>
      </c>
      <c r="T4" s="1015" t="s">
        <v>172</v>
      </c>
      <c r="U4" s="1015" t="s">
        <v>173</v>
      </c>
      <c r="V4" s="1015" t="s">
        <v>174</v>
      </c>
      <c r="W4" s="1017" t="s">
        <v>175</v>
      </c>
      <c r="X4" s="1026"/>
    </row>
    <row r="5" spans="3:27" s="227" customFormat="1" ht="87.75" customHeight="1" thickBot="1" x14ac:dyDescent="0.35">
      <c r="C5" s="1023"/>
      <c r="D5" s="1029"/>
      <c r="E5" s="1036"/>
      <c r="F5" s="1037"/>
      <c r="G5" s="1037"/>
      <c r="H5" s="1033"/>
      <c r="I5" s="1033"/>
      <c r="J5" s="1033"/>
      <c r="K5" s="1033"/>
      <c r="L5" s="1033"/>
      <c r="M5" s="1033"/>
      <c r="N5" s="1033"/>
      <c r="O5" s="1033"/>
      <c r="P5" s="1033"/>
      <c r="Q5" s="1033"/>
      <c r="R5" s="1033"/>
      <c r="S5" s="1016"/>
      <c r="T5" s="1016"/>
      <c r="U5" s="1016"/>
      <c r="V5" s="1016"/>
      <c r="W5" s="1018"/>
      <c r="X5" s="1027"/>
    </row>
    <row r="6" spans="3:27" ht="15" customHeight="1" x14ac:dyDescent="0.25">
      <c r="C6" s="595" t="s">
        <v>431</v>
      </c>
      <c r="D6" s="237"/>
      <c r="E6" s="237"/>
      <c r="F6" s="237"/>
      <c r="G6" s="237">
        <f>+meta3!$Z9</f>
        <v>5.4660426746983161E-2</v>
      </c>
      <c r="H6" s="237">
        <f>+meta4!$AL9</f>
        <v>4.2566949147496785E-2</v>
      </c>
      <c r="I6" s="237">
        <f>+meta5!$AA9</f>
        <v>4.4381949919273252E-2</v>
      </c>
      <c r="J6" s="237">
        <f>+meta6.1a!$AA9</f>
        <v>2.3176393898986763E-2</v>
      </c>
      <c r="K6" s="237">
        <f>+meta6.2!$AA9</f>
        <v>4.4452526722030254E-2</v>
      </c>
      <c r="L6" s="237">
        <f>+meta7!$Z9</f>
        <v>5.21E-2</v>
      </c>
      <c r="M6" s="237">
        <f>+meta8!$Z9</f>
        <v>4.015962271242008E-2</v>
      </c>
      <c r="N6" s="237">
        <f>+meta9!$AA9</f>
        <v>5.21E-2</v>
      </c>
      <c r="O6" s="237">
        <f>+meta10a!AA9</f>
        <v>0.05</v>
      </c>
      <c r="P6" s="237">
        <f>+meta10b!Z9</f>
        <v>1.0162646198830408E-2</v>
      </c>
      <c r="Q6" s="238"/>
      <c r="R6" s="237">
        <f>+meta13!$AL9</f>
        <v>6.25E-2</v>
      </c>
      <c r="S6" s="238">
        <f>+meta14!P9</f>
        <v>2.3896779460920513E-2</v>
      </c>
      <c r="T6" s="238">
        <f>+meta15!P9</f>
        <v>5.7035590083694639E-2</v>
      </c>
      <c r="U6" s="238">
        <f>+meta16!P9</f>
        <v>5.2562708648885702E-2</v>
      </c>
      <c r="V6" s="237">
        <f>+meta17!$AA9</f>
        <v>6.8499999999999991E-2</v>
      </c>
      <c r="W6" s="239">
        <f>+meta18!P9</f>
        <v>4.1700000000000001E-2</v>
      </c>
      <c r="X6" s="240">
        <f>SUM(D6:W6)</f>
        <v>0.71995559353952143</v>
      </c>
      <c r="Z6" s="235"/>
      <c r="AA6" s="235"/>
    </row>
    <row r="7" spans="3:27" ht="15" customHeight="1" x14ac:dyDescent="0.25">
      <c r="C7" s="595" t="s">
        <v>432</v>
      </c>
      <c r="D7" s="241"/>
      <c r="E7" s="241"/>
      <c r="F7" s="241"/>
      <c r="G7" s="241">
        <f>+meta3!$Z9</f>
        <v>5.4660426746983161E-2</v>
      </c>
      <c r="H7" s="241">
        <f>+meta4!$AL10</f>
        <v>4.5792873111847758E-2</v>
      </c>
      <c r="I7" s="241">
        <f>+meta5!$AA10</f>
        <v>2.7752210480914384E-2</v>
      </c>
      <c r="J7" s="241">
        <f>+meta6.1a!$AA10</f>
        <v>3.1300000000000001E-2</v>
      </c>
      <c r="K7" s="241">
        <f>+meta6.2!$AA10</f>
        <v>5.21E-2</v>
      </c>
      <c r="L7" s="241">
        <f>+meta7!$Z10</f>
        <v>5.21E-2</v>
      </c>
      <c r="M7" s="241">
        <f>+meta8!$Z10</f>
        <v>6.25E-2</v>
      </c>
      <c r="N7" s="241">
        <f>+meta9!$AA10</f>
        <v>4.8342639616382077E-2</v>
      </c>
      <c r="O7" s="241">
        <f>+meta10a!AA10</f>
        <v>0.05</v>
      </c>
      <c r="P7" s="241">
        <f>+meta10b!Z10</f>
        <v>1.2500000000000001E-2</v>
      </c>
      <c r="Q7" s="241"/>
      <c r="R7" s="241">
        <f>+meta13!$AL10</f>
        <v>6.25E-2</v>
      </c>
      <c r="S7" s="241">
        <f>+meta14!P10</f>
        <v>6.25E-2</v>
      </c>
      <c r="T7" s="241">
        <f>+meta15!P10</f>
        <v>6.25E-2</v>
      </c>
      <c r="U7" s="241">
        <f>+meta16!P10</f>
        <v>6.136386064387464E-2</v>
      </c>
      <c r="V7" s="241">
        <f>+meta17!$AA10</f>
        <v>6.8499999999999991E-2</v>
      </c>
      <c r="W7" s="239">
        <f>+meta18!P10</f>
        <v>4.1700000000000001E-2</v>
      </c>
      <c r="X7" s="242">
        <f t="shared" ref="X7:X13" si="0">SUM(D7:W7)</f>
        <v>0.79611201060000203</v>
      </c>
      <c r="Z7" s="235"/>
      <c r="AA7" s="235"/>
    </row>
    <row r="8" spans="3:27" ht="15" customHeight="1" x14ac:dyDescent="0.25">
      <c r="C8" s="595" t="s">
        <v>433</v>
      </c>
      <c r="D8" s="241"/>
      <c r="E8" s="241"/>
      <c r="F8" s="241"/>
      <c r="G8" s="241">
        <f>+meta3!$Z10</f>
        <v>6.1293046470019721E-2</v>
      </c>
      <c r="H8" s="241">
        <f>+meta4!$AL11</f>
        <v>4.1905556333285562E-2</v>
      </c>
      <c r="I8" s="241">
        <f>+meta5!$AA11</f>
        <v>3.853086723534558E-2</v>
      </c>
      <c r="J8" s="241">
        <f>+meta6.1a!$AA11</f>
        <v>3.1300000000000001E-2</v>
      </c>
      <c r="K8" s="241">
        <f>+meta6.2!$AA11</f>
        <v>5.21E-2</v>
      </c>
      <c r="L8" s="241">
        <f>+meta7!$Z11</f>
        <v>5.21E-2</v>
      </c>
      <c r="M8" s="241">
        <f>+meta8!$Z11</f>
        <v>6.25E-2</v>
      </c>
      <c r="N8" s="241">
        <f>+meta9!$AA11</f>
        <v>5.0498595618820141E-2</v>
      </c>
      <c r="O8" s="241">
        <f>+meta10a!AA11</f>
        <v>0.05</v>
      </c>
      <c r="P8" s="241">
        <f>+meta10b!Z11</f>
        <v>1.2500000000000001E-2</v>
      </c>
      <c r="Q8" s="150"/>
      <c r="R8" s="241">
        <f>+meta13!$AL11</f>
        <v>6.1191702135368765E-2</v>
      </c>
      <c r="S8" s="241">
        <f>+meta14!P11</f>
        <v>3.8032118951239514E-2</v>
      </c>
      <c r="T8" s="241">
        <f>+meta15!P11</f>
        <v>5.1465045966080411E-2</v>
      </c>
      <c r="U8" s="241">
        <f>+meta16!P11</f>
        <v>4.993783072249211E-2</v>
      </c>
      <c r="V8" s="241">
        <f>+meta17!$AA11</f>
        <v>4.924527801358234E-2</v>
      </c>
      <c r="W8" s="239">
        <f>+meta18!P11</f>
        <v>3.6765824033959837E-2</v>
      </c>
      <c r="X8" s="242">
        <f t="shared" si="0"/>
        <v>0.73936586548019401</v>
      </c>
      <c r="Z8" s="235"/>
      <c r="AA8" s="235"/>
    </row>
    <row r="9" spans="3:27" ht="15" customHeight="1" x14ac:dyDescent="0.25">
      <c r="C9" s="595" t="s">
        <v>434</v>
      </c>
      <c r="D9" s="241"/>
      <c r="E9" s="241"/>
      <c r="F9" s="241"/>
      <c r="G9" s="241">
        <f>+meta3!$Z11</f>
        <v>6.25E-2</v>
      </c>
      <c r="H9" s="241">
        <f>+meta4!$AL12</f>
        <v>4.3738562708305617E-2</v>
      </c>
      <c r="I9" s="241">
        <f>+meta5!$AA12</f>
        <v>4.6697165807582534E-2</v>
      </c>
      <c r="J9" s="241">
        <f>+meta6.1a!$AA12</f>
        <v>3.1300000000000001E-2</v>
      </c>
      <c r="K9" s="241">
        <f>+meta6.2!$AA12</f>
        <v>5.21E-2</v>
      </c>
      <c r="L9" s="241">
        <f>+meta7!$Z12</f>
        <v>5.08887633193413E-2</v>
      </c>
      <c r="M9" s="241">
        <f>+meta8!$Z12</f>
        <v>6.25E-2</v>
      </c>
      <c r="N9" s="241">
        <f>+meta9!$AA12</f>
        <v>5.21E-2</v>
      </c>
      <c r="O9" s="241">
        <f>+meta10a!AA12</f>
        <v>4.805547542815379E-2</v>
      </c>
      <c r="P9" s="241">
        <f>+meta10b!Z12</f>
        <v>1.2500000000000001E-2</v>
      </c>
      <c r="Q9" s="150"/>
      <c r="R9" s="241">
        <f>+meta13!$AL12</f>
        <v>6.25E-2</v>
      </c>
      <c r="S9" s="241">
        <f>+meta14!P12</f>
        <v>5.1975870036415198E-2</v>
      </c>
      <c r="T9" s="241">
        <f>+meta15!P12</f>
        <v>6.25E-2</v>
      </c>
      <c r="U9" s="241">
        <f>+meta16!P12</f>
        <v>6.25E-2</v>
      </c>
      <c r="V9" s="241">
        <f>+meta17!$AA12</f>
        <v>6.8499999999999991E-2</v>
      </c>
      <c r="W9" s="239">
        <f>+meta18!P12</f>
        <v>4.1700000000000001E-2</v>
      </c>
      <c r="X9" s="242">
        <f t="shared" si="0"/>
        <v>0.81205583729979847</v>
      </c>
      <c r="Z9" s="235"/>
      <c r="AA9" s="235"/>
    </row>
    <row r="10" spans="3:27" ht="15" customHeight="1" x14ac:dyDescent="0.25">
      <c r="C10" s="595" t="s">
        <v>435</v>
      </c>
      <c r="D10" s="241"/>
      <c r="E10" s="241"/>
      <c r="F10" s="241"/>
      <c r="G10" s="241">
        <f>+meta3!$Z12</f>
        <v>6.25E-2</v>
      </c>
      <c r="H10" s="241">
        <f>+meta4!$AL13</f>
        <v>3.9552286798848632E-2</v>
      </c>
      <c r="I10" s="241">
        <f>+meta5!$AA13</f>
        <v>2.7937354800367381E-2</v>
      </c>
      <c r="J10" s="241">
        <f>+meta6.1a!$AA13</f>
        <v>3.1300000000000001E-2</v>
      </c>
      <c r="K10" s="241">
        <f>+meta6.2!$AA13</f>
        <v>5.21E-2</v>
      </c>
      <c r="L10" s="241">
        <f>+meta7!$Z13</f>
        <v>5.21E-2</v>
      </c>
      <c r="M10" s="241">
        <f>+meta8!$Z13</f>
        <v>6.25E-2</v>
      </c>
      <c r="N10" s="241">
        <f>+meta9!$AA13</f>
        <v>3.9514132874730247E-2</v>
      </c>
      <c r="O10" s="241">
        <f>+meta10a!AA13</f>
        <v>0.05</v>
      </c>
      <c r="P10" s="241">
        <f>+meta10b!Z13</f>
        <v>7.0319229112833755E-3</v>
      </c>
      <c r="Q10" s="150"/>
      <c r="R10" s="241">
        <f>+meta13!$AL13</f>
        <v>6.1051424137849225E-2</v>
      </c>
      <c r="S10" s="241">
        <f>+meta14!P13</f>
        <v>6.25E-2</v>
      </c>
      <c r="T10" s="241">
        <f>+meta15!P13</f>
        <v>6.25E-2</v>
      </c>
      <c r="U10" s="241">
        <f>+meta16!P13</f>
        <v>6.25E-2</v>
      </c>
      <c r="V10" s="241">
        <f>+meta17!$AA13</f>
        <v>4.5354672739541163E-2</v>
      </c>
      <c r="W10" s="239">
        <f>+meta18!P13</f>
        <v>3.6779728050332361E-2</v>
      </c>
      <c r="X10" s="242">
        <f t="shared" si="0"/>
        <v>0.75522152231295236</v>
      </c>
      <c r="Z10" s="235"/>
      <c r="AA10" s="235"/>
    </row>
    <row r="11" spans="3:27" ht="15" customHeight="1" x14ac:dyDescent="0.25">
      <c r="C11" s="595" t="s">
        <v>436</v>
      </c>
      <c r="D11" s="241"/>
      <c r="E11" s="241"/>
      <c r="F11" s="241"/>
      <c r="G11" s="241">
        <f>+meta3!$Z13</f>
        <v>6.25E-2</v>
      </c>
      <c r="H11" s="241">
        <f>+meta4!$AL14</f>
        <v>3.8046077406606621E-2</v>
      </c>
      <c r="I11" s="241">
        <f>+meta5!$AA14</f>
        <v>2.0961830156871739E-2</v>
      </c>
      <c r="J11" s="241">
        <f>+meta6.1a!$AA14</f>
        <v>2.1585093403457531E-2</v>
      </c>
      <c r="K11" s="241">
        <f>+meta6.2!$AA14</f>
        <v>5.21E-2</v>
      </c>
      <c r="L11" s="241">
        <f>+meta7!$Z14</f>
        <v>5.21E-2</v>
      </c>
      <c r="M11" s="241">
        <f>+meta8!$Z14</f>
        <v>6.25E-2</v>
      </c>
      <c r="N11" s="241">
        <f>+meta9!$AA14</f>
        <v>5.21E-2</v>
      </c>
      <c r="O11" s="241">
        <f>+meta10a!AA14</f>
        <v>0.05</v>
      </c>
      <c r="P11" s="241">
        <f>+meta10b!Z14</f>
        <v>1.2500000000000001E-2</v>
      </c>
      <c r="Q11" s="150"/>
      <c r="R11" s="241">
        <f>+meta13!$AL14</f>
        <v>6.25E-2</v>
      </c>
      <c r="S11" s="241">
        <f>+meta14!P14</f>
        <v>0</v>
      </c>
      <c r="T11" s="241">
        <f>+meta15!P14</f>
        <v>6.25E-2</v>
      </c>
      <c r="U11" s="241">
        <f>+meta16!P14</f>
        <v>6.25E-2</v>
      </c>
      <c r="V11" s="241">
        <f>+meta17!$AA14</f>
        <v>6.8499999999999991E-2</v>
      </c>
      <c r="W11" s="239">
        <f>+meta18!P14</f>
        <v>4.1700000000000001E-2</v>
      </c>
      <c r="X11" s="242">
        <f t="shared" si="0"/>
        <v>0.72209300096693585</v>
      </c>
      <c r="Z11" s="235"/>
      <c r="AA11" s="235"/>
    </row>
    <row r="12" spans="3:27" ht="15" customHeight="1" thickBot="1" x14ac:dyDescent="0.3">
      <c r="C12" s="755" t="s">
        <v>437</v>
      </c>
      <c r="D12" s="756"/>
      <c r="E12" s="756"/>
      <c r="F12" s="756"/>
      <c r="G12" s="756">
        <f>+meta3!$Z14</f>
        <v>6.25E-2</v>
      </c>
      <c r="H12" s="756">
        <f>+meta4!$AL15</f>
        <v>3.9604140318790837E-2</v>
      </c>
      <c r="I12" s="756">
        <f>+meta5!$AA15</f>
        <v>5.21E-2</v>
      </c>
      <c r="J12" s="756">
        <f>+meta6.1a!$AA15</f>
        <v>1.4165328855811482E-2</v>
      </c>
      <c r="K12" s="756">
        <f>+meta6.2!$AA15</f>
        <v>5.21E-2</v>
      </c>
      <c r="L12" s="756">
        <f>+meta7!$Z15</f>
        <v>5.0779727095516564E-2</v>
      </c>
      <c r="M12" s="756">
        <f>+meta8!$Z15</f>
        <v>4.5452123104304659E-2</v>
      </c>
      <c r="N12" s="756">
        <f>+meta9!$AA15</f>
        <v>5.21E-2</v>
      </c>
      <c r="O12" s="756">
        <f>+meta10a!AA15</f>
        <v>0.05</v>
      </c>
      <c r="P12" s="756">
        <f>+meta10b!Z15</f>
        <v>7.1432473776223762E-3</v>
      </c>
      <c r="Q12" s="150"/>
      <c r="R12" s="756">
        <f>+meta13!$AL15</f>
        <v>4.4293431185725304E-2</v>
      </c>
      <c r="S12" s="756">
        <f>+meta14!P15</f>
        <v>6.25E-2</v>
      </c>
      <c r="T12" s="756">
        <f>+meta15!P15</f>
        <v>6.25E-2</v>
      </c>
      <c r="U12" s="756">
        <f>+meta16!P15</f>
        <v>6.25E-2</v>
      </c>
      <c r="V12" s="756">
        <f>+meta17!$AA15</f>
        <v>6.8499999999999991E-2</v>
      </c>
      <c r="W12" s="757">
        <f>+meta18!P15</f>
        <v>4.1700000000000001E-2</v>
      </c>
      <c r="X12" s="758">
        <f t="shared" si="0"/>
        <v>0.76793799793777129</v>
      </c>
      <c r="Z12" s="235"/>
      <c r="AA12" s="235"/>
    </row>
    <row r="13" spans="3:27" ht="15" customHeight="1" thickBot="1" x14ac:dyDescent="0.3">
      <c r="C13" s="759" t="s">
        <v>15</v>
      </c>
      <c r="D13" s="760"/>
      <c r="E13" s="760">
        <f>+meta2.1!$N8</f>
        <v>4.1700000000000001E-2</v>
      </c>
      <c r="F13" s="760">
        <f>+meta2.2!$N8</f>
        <v>4.1700000000000001E-2</v>
      </c>
      <c r="G13" s="760">
        <f>+meta3!$Z16</f>
        <v>6.25E-2</v>
      </c>
      <c r="H13" s="760">
        <f>+meta4!$AL16</f>
        <v>4.2471925541334263E-2</v>
      </c>
      <c r="I13" s="760">
        <f>+meta5!$AA16</f>
        <v>4.1337474196705394E-2</v>
      </c>
      <c r="J13" s="760">
        <f>+meta6.1a!$AA16</f>
        <v>3.1300000000000001E-2</v>
      </c>
      <c r="K13" s="760">
        <f>+meta6.2!$AA16</f>
        <v>5.21E-2</v>
      </c>
      <c r="L13" s="760">
        <f>+meta7!$Z16</f>
        <v>5.21E-2</v>
      </c>
      <c r="M13" s="760">
        <f>+meta8!$Z16</f>
        <v>6.0813219892438007E-2</v>
      </c>
      <c r="N13" s="760">
        <f>+meta9!$AA16</f>
        <v>5.21E-2</v>
      </c>
      <c r="O13" s="760">
        <f>+meta10a!AA17</f>
        <v>0.05</v>
      </c>
      <c r="P13" s="760">
        <f>+meta10b!Z16</f>
        <v>1.1469427123569877E-2</v>
      </c>
      <c r="Q13" s="761">
        <f>+meta12!N8</f>
        <v>6.4100000000000004E-2</v>
      </c>
      <c r="R13" s="760">
        <f>+meta13!$AL16</f>
        <v>6.25E-2</v>
      </c>
      <c r="S13" s="760">
        <f>+meta14!P16</f>
        <v>6.1624792969110519E-2</v>
      </c>
      <c r="T13" s="760">
        <f>+meta15!P16</f>
        <v>6.25E-2</v>
      </c>
      <c r="U13" s="760">
        <f>+meta16!P16</f>
        <v>5.995716112978515E-2</v>
      </c>
      <c r="V13" s="760">
        <f>+meta17!$AA16</f>
        <v>6.8499999999999991E-2</v>
      </c>
      <c r="W13" s="762">
        <f>+meta18!P16</f>
        <v>4.1700000000000001E-2</v>
      </c>
      <c r="X13" s="763">
        <f t="shared" si="0"/>
        <v>0.9604740008529431</v>
      </c>
      <c r="Z13" s="235"/>
      <c r="AA13" s="235"/>
    </row>
  </sheetData>
  <mergeCells count="24">
    <mergeCell ref="O4:O5"/>
    <mergeCell ref="C1:M1"/>
    <mergeCell ref="C2:C5"/>
    <mergeCell ref="E2:W2"/>
    <mergeCell ref="X2:X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V4:V5"/>
    <mergeCell ref="W4:W5"/>
    <mergeCell ref="P4:P5"/>
    <mergeCell ref="Q4:Q5"/>
    <mergeCell ref="R4:R5"/>
    <mergeCell ref="S4:S5"/>
    <mergeCell ref="T4:T5"/>
    <mergeCell ref="U4:U5"/>
  </mergeCells>
  <pageMargins left="0.51181102362204722" right="0.70866141732283472" top="0.55118110236220474" bottom="0.74803149606299213" header="0.31496062992125984" footer="0.31496062992125984"/>
  <pageSetup paperSize="14"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1C1AD-4340-4FFF-9ADF-2FB8B19511D0}">
  <sheetPr codeName="Hoja26">
    <tabColor theme="5" tint="0.39997558519241921"/>
  </sheetPr>
  <dimension ref="A1:JK95"/>
  <sheetViews>
    <sheetView zoomScale="90" zoomScaleNormal="90" workbookViewId="0">
      <pane xSplit="4" ySplit="5" topLeftCell="G6" activePane="bottomRight" state="frozen"/>
      <selection activeCell="Q37" sqref="Q37"/>
      <selection pane="topRight" activeCell="Q37" sqref="Q37"/>
      <selection pane="bottomLeft" activeCell="Q37" sqref="Q37"/>
      <selection pane="bottomRight" activeCell="O30" sqref="A1:XFD1048576"/>
    </sheetView>
  </sheetViews>
  <sheetFormatPr baseColWidth="10" defaultColWidth="0" defaultRowHeight="12.75" x14ac:dyDescent="0.2"/>
  <cols>
    <col min="1" max="1" width="3.140625" style="243" customWidth="1"/>
    <col min="2" max="2" width="7.140625" style="243" customWidth="1"/>
    <col min="3" max="3" width="29.28515625" style="243" customWidth="1"/>
    <col min="4" max="4" width="1.28515625" style="243" customWidth="1"/>
    <col min="5" max="5" width="3.85546875" style="244" bestFit="1" customWidth="1"/>
    <col min="6" max="10" width="5.7109375" style="244" bestFit="1" customWidth="1"/>
    <col min="11" max="11" width="5.5703125" style="244" bestFit="1" customWidth="1"/>
    <col min="12" max="16" width="4.7109375" style="244" bestFit="1" customWidth="1"/>
    <col min="17" max="17" width="6.85546875" style="244" bestFit="1" customWidth="1"/>
    <col min="18" max="18" width="4.42578125" style="244" customWidth="1"/>
    <col min="19" max="31" width="6.85546875" style="244" customWidth="1"/>
    <col min="32" max="34" width="6.85546875" style="244" hidden="1" customWidth="1"/>
    <col min="35" max="35" width="2.140625" style="244" bestFit="1" customWidth="1"/>
    <col min="36" max="36" width="2.140625" style="244" hidden="1" customWidth="1"/>
    <col min="37" max="37" width="2.140625" style="244" customWidth="1"/>
    <col min="38" max="42" width="5.7109375" style="244" bestFit="1" customWidth="1"/>
    <col min="43" max="43" width="5" style="244" bestFit="1" customWidth="1"/>
    <col min="44" max="44" width="5.7109375" style="244" bestFit="1" customWidth="1"/>
    <col min="45" max="45" width="5" style="244" bestFit="1" customWidth="1"/>
    <col min="46" max="46" width="4.42578125" style="244" bestFit="1" customWidth="1"/>
    <col min="47" max="49" width="5" style="244" bestFit="1" customWidth="1"/>
    <col min="50" max="50" width="6.85546875" style="244" bestFit="1" customWidth="1"/>
    <col min="51" max="51" width="2.140625" style="244" bestFit="1" customWidth="1"/>
    <col min="52" max="57" width="4.5703125" style="244" bestFit="1" customWidth="1"/>
    <col min="58" max="63" width="4.42578125" style="244" bestFit="1" customWidth="1"/>
    <col min="64" max="64" width="5.7109375" style="244" bestFit="1" customWidth="1"/>
    <col min="65" max="65" width="3.42578125" style="244" customWidth="1"/>
    <col min="66" max="71" width="4.5703125" style="244" bestFit="1" customWidth="1"/>
    <col min="72" max="77" width="4.42578125" style="244" bestFit="1" customWidth="1"/>
    <col min="78" max="78" width="5.7109375" style="244" bestFit="1" customWidth="1"/>
    <col min="80" max="80" width="4.5703125" style="244" bestFit="1" customWidth="1"/>
    <col min="81" max="81" width="4.7109375" style="244" bestFit="1" customWidth="1"/>
    <col min="82" max="91" width="4.85546875" style="244" customWidth="1"/>
    <col min="92" max="92" width="5.7109375" style="244" customWidth="1"/>
    <col min="93" max="93" width="1.42578125" style="245" customWidth="1"/>
    <col min="94" max="99" width="5.7109375" style="244" bestFit="1" customWidth="1"/>
    <col min="100" max="101" width="6.42578125" style="244" customWidth="1"/>
    <col min="102" max="102" width="5.140625" style="244" bestFit="1" customWidth="1"/>
    <col min="103" max="103" width="4" style="244" bestFit="1" customWidth="1"/>
    <col min="104" max="105" width="5.5703125" style="244" bestFit="1" customWidth="1"/>
    <col min="106" max="106" width="6.85546875" style="244" bestFit="1" customWidth="1"/>
    <col min="107" max="108" width="4.7109375" style="244" bestFit="1" customWidth="1"/>
    <col min="109" max="109" width="4.7109375" style="244" customWidth="1"/>
    <col min="110" max="110" width="5.28515625" style="244" customWidth="1"/>
    <col min="111" max="112" width="4.42578125" style="244" customWidth="1"/>
    <col min="113" max="113" width="5.7109375" style="244" bestFit="1" customWidth="1"/>
    <col min="114" max="114" width="4.42578125" style="244" customWidth="1"/>
    <col min="115" max="115" width="4.7109375" style="244" bestFit="1" customWidth="1"/>
    <col min="116" max="117" width="4.42578125" style="244" customWidth="1"/>
    <col min="118" max="118" width="4.7109375" style="244" bestFit="1" customWidth="1"/>
    <col min="119" max="119" width="7.28515625" style="244" customWidth="1"/>
    <col min="120" max="213" width="11.42578125" customWidth="1"/>
    <col min="214" max="218" width="1.28515625" style="244" hidden="1" customWidth="1"/>
    <col min="219" max="227" width="0" style="244" hidden="1" customWidth="1"/>
    <col min="228" max="232" width="1.28515625" style="244" hidden="1" customWidth="1"/>
    <col min="233" max="242" width="0" style="244" hidden="1" customWidth="1"/>
    <col min="243" max="247" width="1.28515625" style="244" hidden="1" customWidth="1"/>
    <col min="248" max="257" width="0" style="244" hidden="1" customWidth="1"/>
    <col min="258" max="261" width="1.28515625" style="244" hidden="1" customWidth="1"/>
    <col min="262" max="271" width="0" style="244" hidden="1" customWidth="1"/>
    <col min="272" max="16384" width="1.28515625" style="244" hidden="1"/>
  </cols>
  <sheetData>
    <row r="1" spans="2:214" ht="15.75" customHeight="1" x14ac:dyDescent="0.2">
      <c r="CP1" s="246"/>
      <c r="CQ1" s="246"/>
      <c r="CR1" s="246"/>
      <c r="CS1" s="246"/>
      <c r="CT1" s="246"/>
      <c r="CU1" s="246"/>
    </row>
    <row r="2" spans="2:214" ht="84.75" customHeight="1" x14ac:dyDescent="0.3">
      <c r="C2" s="247" t="s">
        <v>542</v>
      </c>
      <c r="E2" s="1038" t="s">
        <v>522</v>
      </c>
      <c r="F2" s="1039"/>
      <c r="G2" s="1039"/>
      <c r="H2" s="1039"/>
      <c r="I2" s="1039"/>
      <c r="J2" s="1039"/>
      <c r="K2" s="1039"/>
      <c r="L2" s="1039"/>
      <c r="M2" s="1039"/>
      <c r="N2" s="1039"/>
      <c r="O2" s="1039"/>
      <c r="P2" s="1039"/>
      <c r="Q2" s="1073"/>
      <c r="R2" s="719"/>
      <c r="S2" s="1038" t="s">
        <v>523</v>
      </c>
      <c r="T2" s="1039"/>
      <c r="U2" s="1039"/>
      <c r="V2" s="1039"/>
      <c r="W2" s="1039"/>
      <c r="X2" s="1039"/>
      <c r="Y2" s="1039"/>
      <c r="Z2" s="1039"/>
      <c r="AA2" s="1039"/>
      <c r="AB2" s="1039"/>
      <c r="AC2" s="1039"/>
      <c r="AD2" s="1039"/>
      <c r="AE2" s="1073"/>
      <c r="AF2" s="719"/>
      <c r="AG2" s="719"/>
      <c r="AH2" s="719"/>
      <c r="AI2" s="248"/>
      <c r="AJ2" s="248"/>
      <c r="AK2" s="248"/>
      <c r="AL2" s="1038" t="s">
        <v>184</v>
      </c>
      <c r="AM2" s="1039"/>
      <c r="AN2" s="1039"/>
      <c r="AO2" s="1039"/>
      <c r="AP2" s="1039"/>
      <c r="AQ2" s="1039"/>
      <c r="AR2" s="1039"/>
      <c r="AS2" s="1039"/>
      <c r="AT2" s="1039"/>
      <c r="AU2" s="1039"/>
      <c r="AV2" s="1039"/>
      <c r="AW2" s="1039"/>
      <c r="AX2" s="1073"/>
      <c r="AY2" s="248"/>
      <c r="AZ2" s="1038" t="s">
        <v>185</v>
      </c>
      <c r="BA2" s="1039"/>
      <c r="BB2" s="1039"/>
      <c r="BC2" s="1039"/>
      <c r="BD2" s="1039"/>
      <c r="BE2" s="1039"/>
      <c r="BF2" s="1039"/>
      <c r="BG2" s="1039"/>
      <c r="BH2" s="1039"/>
      <c r="BI2" s="1039"/>
      <c r="BJ2" s="1039"/>
      <c r="BK2" s="1039"/>
      <c r="BL2" s="1073"/>
      <c r="BM2" s="248"/>
      <c r="BN2" s="1038" t="s">
        <v>186</v>
      </c>
      <c r="BO2" s="1039"/>
      <c r="BP2" s="1039"/>
      <c r="BQ2" s="1039"/>
      <c r="BR2" s="1039"/>
      <c r="BS2" s="1039"/>
      <c r="BT2" s="1039"/>
      <c r="BU2" s="1039"/>
      <c r="BV2" s="1039"/>
      <c r="BW2" s="1039"/>
      <c r="BX2" s="1039"/>
      <c r="BY2" s="1039"/>
      <c r="BZ2" s="1073"/>
      <c r="CB2" s="1038" t="s">
        <v>442</v>
      </c>
      <c r="CC2" s="1039"/>
      <c r="CD2" s="1039"/>
      <c r="CE2" s="1039"/>
      <c r="CF2" s="1039"/>
      <c r="CG2" s="1039"/>
      <c r="CH2" s="1039"/>
      <c r="CI2" s="1039"/>
      <c r="CJ2" s="1039"/>
      <c r="CK2" s="1039"/>
      <c r="CL2" s="1039"/>
      <c r="CM2" s="1039"/>
      <c r="CN2" s="1073"/>
      <c r="CO2" s="248"/>
      <c r="CP2" s="1038" t="s">
        <v>443</v>
      </c>
      <c r="CQ2" s="1039"/>
      <c r="CR2" s="1039"/>
      <c r="CS2" s="1039"/>
      <c r="CT2" s="1039"/>
      <c r="CU2" s="1039"/>
      <c r="CV2" s="1039"/>
      <c r="CW2" s="1039"/>
      <c r="CX2" s="1039"/>
      <c r="CY2" s="1039"/>
      <c r="CZ2" s="1039"/>
      <c r="DA2" s="1039"/>
      <c r="DB2" s="1073"/>
      <c r="DC2" s="1038" t="s">
        <v>444</v>
      </c>
      <c r="DD2" s="1039"/>
      <c r="DE2" s="1039"/>
      <c r="DF2" s="1039"/>
      <c r="DG2" s="1039"/>
      <c r="DH2" s="1039"/>
      <c r="DI2" s="1039"/>
      <c r="DJ2" s="1039"/>
      <c r="DK2" s="1039"/>
      <c r="DL2" s="1039"/>
      <c r="DM2" s="1039"/>
      <c r="DN2" s="1039"/>
      <c r="DO2" s="1073"/>
      <c r="HF2" s="249"/>
    </row>
    <row r="3" spans="2:214" ht="6.75" customHeight="1" x14ac:dyDescent="0.2"/>
    <row r="4" spans="2:214" s="250" customFormat="1" ht="12" x14ac:dyDescent="0.2">
      <c r="E4" s="1074" t="s">
        <v>187</v>
      </c>
      <c r="F4" s="1075"/>
      <c r="G4" s="1075"/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720"/>
      <c r="S4" s="1074" t="s">
        <v>187</v>
      </c>
      <c r="T4" s="1075"/>
      <c r="U4" s="1075"/>
      <c r="V4" s="1075"/>
      <c r="W4" s="1075"/>
      <c r="X4" s="1075"/>
      <c r="Y4" s="1075"/>
      <c r="Z4" s="1075"/>
      <c r="AA4" s="1075"/>
      <c r="AB4" s="1075"/>
      <c r="AC4" s="1075"/>
      <c r="AD4" s="1075"/>
      <c r="AE4" s="1076"/>
      <c r="AF4" s="720"/>
      <c r="AG4" s="720"/>
      <c r="AH4" s="720"/>
      <c r="AI4" s="251"/>
      <c r="AJ4" s="251"/>
      <c r="AK4" s="251"/>
      <c r="AL4" s="1074" t="s">
        <v>187</v>
      </c>
      <c r="AM4" s="1075"/>
      <c r="AN4" s="1075"/>
      <c r="AO4" s="1075"/>
      <c r="AP4" s="1075"/>
      <c r="AQ4" s="1075"/>
      <c r="AR4" s="1075"/>
      <c r="AS4" s="1075"/>
      <c r="AT4" s="1075"/>
      <c r="AU4" s="1075"/>
      <c r="AV4" s="1075"/>
      <c r="AW4" s="1075"/>
      <c r="AX4" s="1076"/>
      <c r="AY4" s="251"/>
      <c r="AZ4" s="1074" t="s">
        <v>187</v>
      </c>
      <c r="BA4" s="1075"/>
      <c r="BB4" s="1075"/>
      <c r="BC4" s="1075"/>
      <c r="BD4" s="1075"/>
      <c r="BE4" s="1075"/>
      <c r="BF4" s="1075"/>
      <c r="BG4" s="1075"/>
      <c r="BH4" s="1075"/>
      <c r="BI4" s="1075"/>
      <c r="BJ4" s="1075"/>
      <c r="BK4" s="1075"/>
      <c r="BL4" s="1076"/>
      <c r="BM4" s="251"/>
      <c r="BN4" s="1074" t="s">
        <v>187</v>
      </c>
      <c r="BO4" s="1075"/>
      <c r="BP4" s="1075"/>
      <c r="BQ4" s="1075"/>
      <c r="BR4" s="1075"/>
      <c r="BS4" s="1075"/>
      <c r="BT4" s="1075"/>
      <c r="BU4" s="1075"/>
      <c r="BV4" s="1075"/>
      <c r="BW4" s="1075"/>
      <c r="BX4" s="1075"/>
      <c r="BY4" s="1075"/>
      <c r="BZ4" s="1076"/>
      <c r="CB4" s="1074" t="s">
        <v>187</v>
      </c>
      <c r="CC4" s="1075"/>
      <c r="CD4" s="1075"/>
      <c r="CE4" s="1075"/>
      <c r="CF4" s="1075"/>
      <c r="CG4" s="1075"/>
      <c r="CH4" s="1075"/>
      <c r="CI4" s="1075"/>
      <c r="CJ4" s="1075"/>
      <c r="CK4" s="1075"/>
      <c r="CL4" s="1075"/>
      <c r="CM4" s="1075"/>
      <c r="CN4" s="1076"/>
      <c r="CO4" s="252"/>
      <c r="CP4" s="1074" t="s">
        <v>187</v>
      </c>
      <c r="CQ4" s="1075"/>
      <c r="CR4" s="1075"/>
      <c r="CS4" s="1075"/>
      <c r="CT4" s="1075"/>
      <c r="CU4" s="1075"/>
      <c r="CV4" s="1075"/>
      <c r="CW4" s="1075"/>
      <c r="CX4" s="1075"/>
      <c r="CY4" s="1075"/>
      <c r="CZ4" s="1075"/>
      <c r="DA4" s="1075"/>
      <c r="DB4" s="1076"/>
      <c r="DC4" s="1074" t="s">
        <v>187</v>
      </c>
      <c r="DD4" s="1075"/>
      <c r="DE4" s="1075"/>
      <c r="DF4" s="1075"/>
      <c r="DG4" s="1075"/>
      <c r="DH4" s="1075"/>
      <c r="DI4" s="1075"/>
      <c r="DJ4" s="1075"/>
      <c r="DK4" s="1075"/>
      <c r="DL4" s="1075"/>
      <c r="DM4" s="1075"/>
      <c r="DN4" s="1075"/>
      <c r="DO4" s="1076"/>
      <c r="DP4" s="251"/>
    </row>
    <row r="5" spans="2:214" s="253" customFormat="1" ht="12" x14ac:dyDescent="0.2">
      <c r="B5" s="144" t="s">
        <v>93</v>
      </c>
      <c r="C5" s="145" t="s">
        <v>94</v>
      </c>
      <c r="E5" s="254" t="s">
        <v>188</v>
      </c>
      <c r="F5" s="254" t="s">
        <v>189</v>
      </c>
      <c r="G5" s="254" t="s">
        <v>190</v>
      </c>
      <c r="H5" s="254" t="s">
        <v>191</v>
      </c>
      <c r="I5" s="254" t="s">
        <v>192</v>
      </c>
      <c r="J5" s="254" t="s">
        <v>193</v>
      </c>
      <c r="K5" s="254" t="s">
        <v>194</v>
      </c>
      <c r="L5" s="254" t="s">
        <v>195</v>
      </c>
      <c r="M5" s="429" t="s">
        <v>196</v>
      </c>
      <c r="N5" s="429" t="s">
        <v>197</v>
      </c>
      <c r="O5" s="429" t="s">
        <v>198</v>
      </c>
      <c r="P5" s="429" t="s">
        <v>199</v>
      </c>
      <c r="Q5" s="255" t="s">
        <v>200</v>
      </c>
      <c r="R5" s="721"/>
      <c r="S5" s="254" t="s">
        <v>188</v>
      </c>
      <c r="T5" s="254" t="s">
        <v>189</v>
      </c>
      <c r="U5" s="254" t="s">
        <v>190</v>
      </c>
      <c r="V5" s="254" t="s">
        <v>191</v>
      </c>
      <c r="W5" s="254" t="s">
        <v>192</v>
      </c>
      <c r="X5" s="254" t="s">
        <v>193</v>
      </c>
      <c r="Y5" s="254" t="s">
        <v>194</v>
      </c>
      <c r="Z5" s="254" t="s">
        <v>195</v>
      </c>
      <c r="AA5" s="429" t="s">
        <v>196</v>
      </c>
      <c r="AB5" s="429" t="s">
        <v>197</v>
      </c>
      <c r="AC5" s="429" t="s">
        <v>198</v>
      </c>
      <c r="AD5" s="429" t="s">
        <v>199</v>
      </c>
      <c r="AE5" s="255" t="s">
        <v>200</v>
      </c>
      <c r="AF5" s="721"/>
      <c r="AG5" s="721"/>
      <c r="AH5" s="721"/>
      <c r="AI5" s="251"/>
      <c r="AJ5" s="251"/>
      <c r="AK5" s="251"/>
      <c r="AL5" s="254" t="s">
        <v>188</v>
      </c>
      <c r="AM5" s="254" t="s">
        <v>189</v>
      </c>
      <c r="AN5" s="254" t="s">
        <v>190</v>
      </c>
      <c r="AO5" s="254" t="s">
        <v>191</v>
      </c>
      <c r="AP5" s="254" t="s">
        <v>192</v>
      </c>
      <c r="AQ5" s="254" t="s">
        <v>193</v>
      </c>
      <c r="AR5" s="254" t="s">
        <v>194</v>
      </c>
      <c r="AS5" s="254" t="s">
        <v>195</v>
      </c>
      <c r="AT5" s="429" t="s">
        <v>196</v>
      </c>
      <c r="AU5" s="429" t="s">
        <v>197</v>
      </c>
      <c r="AV5" s="429" t="s">
        <v>198</v>
      </c>
      <c r="AW5" s="429" t="s">
        <v>199</v>
      </c>
      <c r="AX5" s="255" t="s">
        <v>200</v>
      </c>
      <c r="AY5" s="251"/>
      <c r="AZ5" s="254" t="s">
        <v>188</v>
      </c>
      <c r="BA5" s="254" t="s">
        <v>189</v>
      </c>
      <c r="BB5" s="254" t="s">
        <v>190</v>
      </c>
      <c r="BC5" s="254" t="s">
        <v>191</v>
      </c>
      <c r="BD5" s="254" t="s">
        <v>192</v>
      </c>
      <c r="BE5" s="254" t="s">
        <v>193</v>
      </c>
      <c r="BF5" s="254" t="s">
        <v>194</v>
      </c>
      <c r="BG5" s="254" t="s">
        <v>195</v>
      </c>
      <c r="BH5" s="429" t="s">
        <v>196</v>
      </c>
      <c r="BI5" s="429" t="s">
        <v>197</v>
      </c>
      <c r="BJ5" s="429" t="s">
        <v>198</v>
      </c>
      <c r="BK5" s="429" t="s">
        <v>199</v>
      </c>
      <c r="BL5" s="255" t="s">
        <v>200</v>
      </c>
      <c r="BM5" s="251"/>
      <c r="BN5" s="254" t="s">
        <v>188</v>
      </c>
      <c r="BO5" s="254" t="s">
        <v>189</v>
      </c>
      <c r="BP5" s="254" t="s">
        <v>190</v>
      </c>
      <c r="BQ5" s="254" t="s">
        <v>191</v>
      </c>
      <c r="BR5" s="254" t="s">
        <v>192</v>
      </c>
      <c r="BS5" s="254" t="s">
        <v>193</v>
      </c>
      <c r="BT5" s="254" t="s">
        <v>194</v>
      </c>
      <c r="BU5" s="254" t="s">
        <v>195</v>
      </c>
      <c r="BV5" s="429" t="s">
        <v>196</v>
      </c>
      <c r="BW5" s="429" t="s">
        <v>197</v>
      </c>
      <c r="BX5" s="429" t="s">
        <v>198</v>
      </c>
      <c r="BY5" s="429" t="s">
        <v>199</v>
      </c>
      <c r="BZ5" s="255" t="s">
        <v>200</v>
      </c>
      <c r="CB5" s="254" t="s">
        <v>188</v>
      </c>
      <c r="CC5" s="254" t="s">
        <v>189</v>
      </c>
      <c r="CD5" s="254" t="s">
        <v>190</v>
      </c>
      <c r="CE5" s="254" t="s">
        <v>191</v>
      </c>
      <c r="CF5" s="254" t="s">
        <v>192</v>
      </c>
      <c r="CG5" s="254" t="s">
        <v>193</v>
      </c>
      <c r="CH5" s="254" t="s">
        <v>194</v>
      </c>
      <c r="CI5" s="254" t="s">
        <v>195</v>
      </c>
      <c r="CJ5" s="429" t="s">
        <v>196</v>
      </c>
      <c r="CK5" s="429" t="s">
        <v>197</v>
      </c>
      <c r="CL5" s="429" t="s">
        <v>198</v>
      </c>
      <c r="CM5" s="429" t="s">
        <v>199</v>
      </c>
      <c r="CN5" s="255" t="s">
        <v>200</v>
      </c>
      <c r="CO5" s="251"/>
      <c r="CP5" s="254" t="s">
        <v>188</v>
      </c>
      <c r="CQ5" s="254" t="s">
        <v>189</v>
      </c>
      <c r="CR5" s="254" t="s">
        <v>190</v>
      </c>
      <c r="CS5" s="254" t="s">
        <v>191</v>
      </c>
      <c r="CT5" s="254" t="s">
        <v>192</v>
      </c>
      <c r="CU5" s="254" t="s">
        <v>193</v>
      </c>
      <c r="CV5" s="254" t="s">
        <v>194</v>
      </c>
      <c r="CW5" s="254" t="s">
        <v>195</v>
      </c>
      <c r="CX5" s="429" t="s">
        <v>196</v>
      </c>
      <c r="CY5" s="429" t="s">
        <v>197</v>
      </c>
      <c r="CZ5" s="429" t="s">
        <v>198</v>
      </c>
      <c r="DA5" s="429" t="s">
        <v>199</v>
      </c>
      <c r="DB5" s="255" t="s">
        <v>200</v>
      </c>
      <c r="DC5" s="254" t="s">
        <v>188</v>
      </c>
      <c r="DD5" s="254" t="s">
        <v>189</v>
      </c>
      <c r="DE5" s="254" t="s">
        <v>190</v>
      </c>
      <c r="DF5" s="254" t="s">
        <v>191</v>
      </c>
      <c r="DG5" s="254" t="s">
        <v>192</v>
      </c>
      <c r="DH5" s="254" t="s">
        <v>193</v>
      </c>
      <c r="DI5" s="254" t="s">
        <v>194</v>
      </c>
      <c r="DJ5" s="254" t="s">
        <v>195</v>
      </c>
      <c r="DK5" s="254" t="s">
        <v>196</v>
      </c>
      <c r="DL5" s="254" t="s">
        <v>197</v>
      </c>
      <c r="DM5" s="254" t="s">
        <v>198</v>
      </c>
      <c r="DN5" s="254" t="s">
        <v>199</v>
      </c>
      <c r="DO5" s="255" t="s">
        <v>200</v>
      </c>
      <c r="DP5" s="251"/>
    </row>
    <row r="6" spans="2:214" s="253" customFormat="1" ht="12" x14ac:dyDescent="0.2">
      <c r="B6" s="258">
        <v>107307</v>
      </c>
      <c r="C6" s="147" t="s">
        <v>95</v>
      </c>
      <c r="E6" s="775">
        <v>55</v>
      </c>
      <c r="F6" s="775">
        <v>19</v>
      </c>
      <c r="G6" s="775">
        <v>26</v>
      </c>
      <c r="H6" s="775">
        <v>56</v>
      </c>
      <c r="I6" s="775">
        <v>102</v>
      </c>
      <c r="J6" s="775">
        <v>110</v>
      </c>
      <c r="K6" s="775">
        <v>99</v>
      </c>
      <c r="L6" s="775">
        <v>24</v>
      </c>
      <c r="M6" s="775">
        <v>43</v>
      </c>
      <c r="N6" s="775">
        <v>154</v>
      </c>
      <c r="O6" s="775">
        <v>69</v>
      </c>
      <c r="P6" s="775">
        <v>0</v>
      </c>
      <c r="Q6" s="257">
        <v>757</v>
      </c>
      <c r="R6" s="722"/>
      <c r="S6" s="599">
        <v>21</v>
      </c>
      <c r="T6" s="599">
        <v>24</v>
      </c>
      <c r="U6" s="599">
        <v>15</v>
      </c>
      <c r="V6" s="599">
        <v>23</v>
      </c>
      <c r="W6" s="599">
        <v>28</v>
      </c>
      <c r="X6" s="599">
        <v>26</v>
      </c>
      <c r="Y6" s="599">
        <v>38</v>
      </c>
      <c r="Z6" s="599">
        <v>12</v>
      </c>
      <c r="AA6" s="599">
        <v>14</v>
      </c>
      <c r="AB6" s="599">
        <v>85</v>
      </c>
      <c r="AC6" s="599">
        <v>35</v>
      </c>
      <c r="AD6" s="599">
        <v>0</v>
      </c>
      <c r="AE6" s="257">
        <v>321</v>
      </c>
      <c r="AF6" s="722"/>
      <c r="AG6" s="722"/>
      <c r="AH6" s="722"/>
      <c r="AI6" s="251"/>
      <c r="AJ6" s="251"/>
      <c r="AK6" s="251"/>
      <c r="AL6" s="599">
        <v>264</v>
      </c>
      <c r="AM6" s="599">
        <v>151</v>
      </c>
      <c r="AN6" s="599">
        <v>129</v>
      </c>
      <c r="AO6" s="599">
        <v>249</v>
      </c>
      <c r="AP6" s="599">
        <v>200</v>
      </c>
      <c r="AQ6" s="599">
        <v>213</v>
      </c>
      <c r="AR6" s="599">
        <v>284</v>
      </c>
      <c r="AS6" s="599">
        <v>210</v>
      </c>
      <c r="AT6" s="599">
        <v>252</v>
      </c>
      <c r="AU6" s="599">
        <v>281</v>
      </c>
      <c r="AV6" s="599">
        <v>231</v>
      </c>
      <c r="AW6" s="599">
        <v>0</v>
      </c>
      <c r="AX6" s="257">
        <v>2464</v>
      </c>
      <c r="AY6" s="251"/>
      <c r="AZ6" s="775">
        <v>15</v>
      </c>
      <c r="BA6" s="599">
        <v>28</v>
      </c>
      <c r="BB6" s="599">
        <v>18</v>
      </c>
      <c r="BC6" s="599">
        <v>25</v>
      </c>
      <c r="BD6" s="599">
        <v>19</v>
      </c>
      <c r="BE6" s="599">
        <v>18</v>
      </c>
      <c r="BF6" s="599">
        <v>19</v>
      </c>
      <c r="BG6" s="599">
        <v>12</v>
      </c>
      <c r="BH6" s="599">
        <v>27</v>
      </c>
      <c r="BI6" s="599">
        <v>19</v>
      </c>
      <c r="BJ6" s="599">
        <v>11</v>
      </c>
      <c r="BK6" s="599">
        <v>0</v>
      </c>
      <c r="BL6" s="257">
        <v>211</v>
      </c>
      <c r="BM6" s="251"/>
      <c r="BN6" s="599">
        <v>17</v>
      </c>
      <c r="BO6" s="599">
        <v>29</v>
      </c>
      <c r="BP6" s="599">
        <v>18</v>
      </c>
      <c r="BQ6" s="599">
        <v>26</v>
      </c>
      <c r="BR6" s="599">
        <v>20</v>
      </c>
      <c r="BS6" s="599">
        <v>19</v>
      </c>
      <c r="BT6" s="599">
        <v>19</v>
      </c>
      <c r="BU6" s="599">
        <v>14</v>
      </c>
      <c r="BV6" s="599">
        <v>28</v>
      </c>
      <c r="BW6" s="599">
        <v>22</v>
      </c>
      <c r="BX6" s="599">
        <v>11</v>
      </c>
      <c r="BY6" s="599">
        <v>0</v>
      </c>
      <c r="BZ6" s="257">
        <v>223</v>
      </c>
      <c r="CB6" s="599">
        <v>22</v>
      </c>
      <c r="CC6" s="599">
        <v>25</v>
      </c>
      <c r="CD6" s="599">
        <v>17</v>
      </c>
      <c r="CE6" s="599">
        <v>17</v>
      </c>
      <c r="CF6" s="599">
        <v>10</v>
      </c>
      <c r="CG6" s="599">
        <v>17</v>
      </c>
      <c r="CH6" s="599">
        <v>18</v>
      </c>
      <c r="CI6" s="599">
        <v>25</v>
      </c>
      <c r="CJ6" s="599">
        <v>25</v>
      </c>
      <c r="CK6" s="599">
        <v>17</v>
      </c>
      <c r="CL6" s="599">
        <v>22</v>
      </c>
      <c r="CM6" s="599">
        <v>0</v>
      </c>
      <c r="CN6" s="257">
        <v>215</v>
      </c>
      <c r="CO6" s="251"/>
      <c r="CP6" s="599">
        <v>151</v>
      </c>
      <c r="CQ6" s="599">
        <v>90</v>
      </c>
      <c r="CR6" s="599">
        <v>142</v>
      </c>
      <c r="CS6" s="599">
        <v>126</v>
      </c>
      <c r="CT6" s="599">
        <v>130</v>
      </c>
      <c r="CU6" s="599">
        <v>124</v>
      </c>
      <c r="CV6" s="599">
        <v>149</v>
      </c>
      <c r="CW6" s="599">
        <v>79</v>
      </c>
      <c r="CX6" s="599">
        <v>94</v>
      </c>
      <c r="CY6" s="599">
        <v>118</v>
      </c>
      <c r="CZ6" s="599">
        <v>83</v>
      </c>
      <c r="DA6" s="599">
        <v>0</v>
      </c>
      <c r="DB6" s="257">
        <v>1286</v>
      </c>
      <c r="DC6" s="599">
        <v>0</v>
      </c>
      <c r="DD6" s="599">
        <v>62</v>
      </c>
      <c r="DE6" s="599">
        <v>29</v>
      </c>
      <c r="DF6" s="599">
        <v>47</v>
      </c>
      <c r="DG6" s="599">
        <v>47</v>
      </c>
      <c r="DH6" s="599">
        <v>23</v>
      </c>
      <c r="DI6" s="599">
        <v>23</v>
      </c>
      <c r="DJ6" s="599">
        <v>21</v>
      </c>
      <c r="DK6" s="599">
        <v>23</v>
      </c>
      <c r="DL6" s="599">
        <v>40</v>
      </c>
      <c r="DM6" s="599">
        <v>38</v>
      </c>
      <c r="DN6" s="599">
        <v>0</v>
      </c>
      <c r="DO6" s="257">
        <v>353</v>
      </c>
      <c r="DP6" s="251"/>
    </row>
    <row r="7" spans="2:214" s="253" customFormat="1" ht="12" x14ac:dyDescent="0.2">
      <c r="B7" s="258">
        <v>107308</v>
      </c>
      <c r="C7" s="147" t="s">
        <v>96</v>
      </c>
      <c r="E7" s="775">
        <v>52</v>
      </c>
      <c r="F7" s="775">
        <v>28</v>
      </c>
      <c r="G7" s="775">
        <v>23</v>
      </c>
      <c r="H7" s="775">
        <v>104</v>
      </c>
      <c r="I7" s="775">
        <v>72</v>
      </c>
      <c r="J7" s="775">
        <v>51</v>
      </c>
      <c r="K7" s="775">
        <v>139</v>
      </c>
      <c r="L7" s="775">
        <v>164</v>
      </c>
      <c r="M7" s="775">
        <v>107</v>
      </c>
      <c r="N7" s="775">
        <v>71</v>
      </c>
      <c r="O7" s="775">
        <v>39</v>
      </c>
      <c r="P7" s="775">
        <v>0</v>
      </c>
      <c r="Q7" s="257">
        <v>850</v>
      </c>
      <c r="R7" s="722"/>
      <c r="S7" s="599">
        <v>26</v>
      </c>
      <c r="T7" s="599">
        <v>2</v>
      </c>
      <c r="U7" s="599">
        <v>10</v>
      </c>
      <c r="V7" s="599">
        <v>33</v>
      </c>
      <c r="W7" s="599">
        <v>19</v>
      </c>
      <c r="X7" s="599">
        <v>17</v>
      </c>
      <c r="Y7" s="599">
        <v>99</v>
      </c>
      <c r="Z7" s="599">
        <v>64</v>
      </c>
      <c r="AA7" s="599">
        <v>47</v>
      </c>
      <c r="AB7" s="599">
        <v>33</v>
      </c>
      <c r="AC7" s="599">
        <v>15</v>
      </c>
      <c r="AD7" s="599">
        <v>0</v>
      </c>
      <c r="AE7" s="257">
        <v>365</v>
      </c>
      <c r="AF7" s="722"/>
      <c r="AG7" s="722"/>
      <c r="AH7" s="722"/>
      <c r="AI7" s="251"/>
      <c r="AJ7" s="251"/>
      <c r="AK7" s="251"/>
      <c r="AL7" s="599">
        <v>102</v>
      </c>
      <c r="AM7" s="599">
        <v>47</v>
      </c>
      <c r="AN7" s="599">
        <v>53</v>
      </c>
      <c r="AO7" s="599">
        <v>111</v>
      </c>
      <c r="AP7" s="599">
        <v>130</v>
      </c>
      <c r="AQ7" s="599">
        <v>106</v>
      </c>
      <c r="AR7" s="599">
        <v>158</v>
      </c>
      <c r="AS7" s="599">
        <v>156</v>
      </c>
      <c r="AT7" s="599">
        <v>140</v>
      </c>
      <c r="AU7" s="599">
        <v>203</v>
      </c>
      <c r="AV7" s="599">
        <v>161</v>
      </c>
      <c r="AW7" s="599">
        <v>0</v>
      </c>
      <c r="AX7" s="257">
        <v>1367</v>
      </c>
      <c r="AY7" s="251"/>
      <c r="AZ7" s="599">
        <v>21</v>
      </c>
      <c r="BA7" s="599">
        <v>10</v>
      </c>
      <c r="BB7" s="599">
        <v>18</v>
      </c>
      <c r="BC7" s="599">
        <v>13</v>
      </c>
      <c r="BD7" s="599">
        <v>9</v>
      </c>
      <c r="BE7" s="599">
        <v>18</v>
      </c>
      <c r="BF7" s="599">
        <v>21</v>
      </c>
      <c r="BG7" s="599">
        <v>15</v>
      </c>
      <c r="BH7" s="599">
        <v>14</v>
      </c>
      <c r="BI7" s="599">
        <v>17</v>
      </c>
      <c r="BJ7" s="599">
        <v>14</v>
      </c>
      <c r="BK7" s="599">
        <v>0</v>
      </c>
      <c r="BL7" s="257">
        <v>170</v>
      </c>
      <c r="BM7" s="251"/>
      <c r="BN7" s="599">
        <v>21</v>
      </c>
      <c r="BO7" s="599">
        <v>12</v>
      </c>
      <c r="BP7" s="599">
        <v>18</v>
      </c>
      <c r="BQ7" s="599">
        <v>15</v>
      </c>
      <c r="BR7" s="599">
        <v>13</v>
      </c>
      <c r="BS7" s="599">
        <v>19</v>
      </c>
      <c r="BT7" s="599">
        <v>22</v>
      </c>
      <c r="BU7" s="599">
        <v>16</v>
      </c>
      <c r="BV7" s="599">
        <v>14</v>
      </c>
      <c r="BW7" s="599">
        <v>17</v>
      </c>
      <c r="BX7" s="599">
        <v>17</v>
      </c>
      <c r="BY7" s="599">
        <v>0</v>
      </c>
      <c r="BZ7" s="257">
        <v>184</v>
      </c>
      <c r="CB7" s="599">
        <v>11</v>
      </c>
      <c r="CC7" s="599">
        <v>4</v>
      </c>
      <c r="CD7" s="599">
        <v>20</v>
      </c>
      <c r="CE7" s="599">
        <v>21</v>
      </c>
      <c r="CF7" s="599">
        <v>18</v>
      </c>
      <c r="CG7" s="599">
        <v>17</v>
      </c>
      <c r="CH7" s="599">
        <v>15</v>
      </c>
      <c r="CI7" s="599">
        <v>20</v>
      </c>
      <c r="CJ7" s="599">
        <v>10</v>
      </c>
      <c r="CK7" s="599">
        <v>17</v>
      </c>
      <c r="CL7" s="599">
        <v>11</v>
      </c>
      <c r="CM7" s="599">
        <v>0</v>
      </c>
      <c r="CN7" s="257">
        <v>164</v>
      </c>
      <c r="CO7" s="251"/>
      <c r="CP7" s="599">
        <v>49</v>
      </c>
      <c r="CQ7" s="599">
        <v>30</v>
      </c>
      <c r="CR7" s="599">
        <v>44</v>
      </c>
      <c r="CS7" s="599">
        <v>35</v>
      </c>
      <c r="CT7" s="599">
        <v>34</v>
      </c>
      <c r="CU7" s="599">
        <v>43</v>
      </c>
      <c r="CV7" s="599">
        <v>25</v>
      </c>
      <c r="CW7" s="599">
        <v>62</v>
      </c>
      <c r="CX7" s="599">
        <v>43</v>
      </c>
      <c r="CY7" s="599">
        <v>62</v>
      </c>
      <c r="CZ7" s="599">
        <v>67</v>
      </c>
      <c r="DA7" s="599">
        <v>0</v>
      </c>
      <c r="DB7" s="257">
        <v>494</v>
      </c>
      <c r="DC7" s="599">
        <v>0</v>
      </c>
      <c r="DD7" s="599">
        <v>44</v>
      </c>
      <c r="DE7" s="599">
        <v>25</v>
      </c>
      <c r="DF7" s="599">
        <v>54</v>
      </c>
      <c r="DG7" s="599">
        <v>38</v>
      </c>
      <c r="DH7" s="599">
        <v>45</v>
      </c>
      <c r="DI7" s="599">
        <v>82</v>
      </c>
      <c r="DJ7" s="599">
        <v>55</v>
      </c>
      <c r="DK7" s="599">
        <v>54</v>
      </c>
      <c r="DL7" s="599">
        <v>33</v>
      </c>
      <c r="DM7" s="599">
        <v>62</v>
      </c>
      <c r="DN7" s="599">
        <v>0</v>
      </c>
      <c r="DO7" s="257">
        <v>492</v>
      </c>
      <c r="DP7" s="251"/>
    </row>
    <row r="8" spans="2:214" s="253" customFormat="1" ht="12" x14ac:dyDescent="0.2">
      <c r="B8" s="258">
        <v>107353</v>
      </c>
      <c r="C8" s="147" t="s">
        <v>97</v>
      </c>
      <c r="E8" s="775">
        <v>53</v>
      </c>
      <c r="F8" s="775">
        <v>49</v>
      </c>
      <c r="G8" s="775">
        <v>57</v>
      </c>
      <c r="H8" s="775">
        <v>51</v>
      </c>
      <c r="I8" s="775">
        <v>102</v>
      </c>
      <c r="J8" s="775">
        <v>123</v>
      </c>
      <c r="K8" s="775">
        <v>76</v>
      </c>
      <c r="L8" s="775">
        <v>68</v>
      </c>
      <c r="M8" s="775">
        <v>43</v>
      </c>
      <c r="N8" s="775">
        <v>70</v>
      </c>
      <c r="O8" s="775">
        <v>166</v>
      </c>
      <c r="P8" s="775">
        <v>0</v>
      </c>
      <c r="Q8" s="257">
        <v>858</v>
      </c>
      <c r="R8" s="722"/>
      <c r="S8" s="599">
        <v>22</v>
      </c>
      <c r="T8" s="599">
        <v>17</v>
      </c>
      <c r="U8" s="599">
        <v>13</v>
      </c>
      <c r="V8" s="599">
        <v>21</v>
      </c>
      <c r="W8" s="599">
        <v>39</v>
      </c>
      <c r="X8" s="599">
        <v>67</v>
      </c>
      <c r="Y8" s="599">
        <v>49</v>
      </c>
      <c r="Z8" s="599">
        <v>23</v>
      </c>
      <c r="AA8" s="599">
        <v>18</v>
      </c>
      <c r="AB8" s="599">
        <v>19</v>
      </c>
      <c r="AC8" s="599">
        <v>109</v>
      </c>
      <c r="AD8" s="599">
        <v>0</v>
      </c>
      <c r="AE8" s="257">
        <v>397</v>
      </c>
      <c r="AF8" s="722"/>
      <c r="AG8" s="722"/>
      <c r="AH8" s="722"/>
      <c r="AI8" s="251"/>
      <c r="AJ8" s="251"/>
      <c r="AK8" s="251"/>
      <c r="AL8" s="599">
        <v>72</v>
      </c>
      <c r="AM8" s="599">
        <v>47</v>
      </c>
      <c r="AN8" s="599">
        <v>55</v>
      </c>
      <c r="AO8" s="599">
        <v>67</v>
      </c>
      <c r="AP8" s="599">
        <v>87</v>
      </c>
      <c r="AQ8" s="599">
        <v>170</v>
      </c>
      <c r="AR8" s="599">
        <v>133</v>
      </c>
      <c r="AS8" s="599">
        <v>89</v>
      </c>
      <c r="AT8" s="599">
        <v>75</v>
      </c>
      <c r="AU8" s="599">
        <v>115</v>
      </c>
      <c r="AV8" s="599">
        <v>108</v>
      </c>
      <c r="AW8" s="599">
        <v>0</v>
      </c>
      <c r="AX8" s="257">
        <v>1018</v>
      </c>
      <c r="AY8" s="251"/>
      <c r="AZ8" s="772">
        <v>21</v>
      </c>
      <c r="BA8" s="599">
        <v>13</v>
      </c>
      <c r="BB8" s="599">
        <v>16</v>
      </c>
      <c r="BC8" s="599">
        <v>7</v>
      </c>
      <c r="BD8" s="599">
        <v>9</v>
      </c>
      <c r="BE8" s="599">
        <v>13</v>
      </c>
      <c r="BF8" s="599">
        <v>8</v>
      </c>
      <c r="BG8" s="599">
        <v>11</v>
      </c>
      <c r="BH8" s="599">
        <v>7</v>
      </c>
      <c r="BI8" s="599">
        <v>9</v>
      </c>
      <c r="BJ8" s="599">
        <v>13</v>
      </c>
      <c r="BK8" s="599">
        <v>0</v>
      </c>
      <c r="BL8" s="257">
        <v>127</v>
      </c>
      <c r="BM8" s="251"/>
      <c r="BN8" s="772">
        <v>22</v>
      </c>
      <c r="BO8" s="599">
        <v>16</v>
      </c>
      <c r="BP8" s="599">
        <v>20</v>
      </c>
      <c r="BQ8" s="599">
        <v>11</v>
      </c>
      <c r="BR8" s="599">
        <v>9</v>
      </c>
      <c r="BS8" s="599">
        <v>14</v>
      </c>
      <c r="BT8" s="599">
        <v>9</v>
      </c>
      <c r="BU8" s="599">
        <v>11</v>
      </c>
      <c r="BV8" s="599">
        <v>7</v>
      </c>
      <c r="BW8" s="599">
        <v>9</v>
      </c>
      <c r="BX8" s="599">
        <v>15</v>
      </c>
      <c r="BY8" s="599">
        <v>0</v>
      </c>
      <c r="BZ8" s="257">
        <v>143</v>
      </c>
      <c r="CB8" s="599">
        <v>16</v>
      </c>
      <c r="CC8" s="599">
        <v>7</v>
      </c>
      <c r="CD8" s="599">
        <v>16</v>
      </c>
      <c r="CE8" s="599">
        <v>12</v>
      </c>
      <c r="CF8" s="599">
        <v>7</v>
      </c>
      <c r="CG8" s="599">
        <v>9</v>
      </c>
      <c r="CH8" s="599">
        <v>12</v>
      </c>
      <c r="CI8" s="599">
        <v>11</v>
      </c>
      <c r="CJ8" s="599">
        <v>14</v>
      </c>
      <c r="CK8" s="599">
        <v>36</v>
      </c>
      <c r="CL8" s="599">
        <v>13</v>
      </c>
      <c r="CM8" s="599">
        <v>0</v>
      </c>
      <c r="CN8" s="257">
        <v>153</v>
      </c>
      <c r="CO8" s="251"/>
      <c r="CP8" s="772">
        <v>58</v>
      </c>
      <c r="CQ8" s="599">
        <v>16</v>
      </c>
      <c r="CR8" s="599">
        <v>30</v>
      </c>
      <c r="CS8" s="599">
        <v>43</v>
      </c>
      <c r="CT8" s="599">
        <v>37</v>
      </c>
      <c r="CU8" s="599">
        <v>56</v>
      </c>
      <c r="CV8" s="599">
        <v>67</v>
      </c>
      <c r="CW8" s="599">
        <v>81</v>
      </c>
      <c r="CX8" s="599">
        <v>37</v>
      </c>
      <c r="CY8" s="599">
        <v>69</v>
      </c>
      <c r="CZ8" s="599">
        <v>47</v>
      </c>
      <c r="DA8" s="599">
        <v>0</v>
      </c>
      <c r="DB8" s="257">
        <v>541</v>
      </c>
      <c r="DC8" s="772">
        <v>40</v>
      </c>
      <c r="DD8" s="599">
        <v>24</v>
      </c>
      <c r="DE8" s="599">
        <v>4</v>
      </c>
      <c r="DF8" s="599">
        <v>15</v>
      </c>
      <c r="DG8" s="599">
        <v>19</v>
      </c>
      <c r="DH8" s="599">
        <v>34</v>
      </c>
      <c r="DI8" s="599">
        <v>30</v>
      </c>
      <c r="DJ8" s="599">
        <v>0</v>
      </c>
      <c r="DK8" s="599">
        <v>66</v>
      </c>
      <c r="DL8" s="599">
        <v>96</v>
      </c>
      <c r="DM8" s="599">
        <v>82</v>
      </c>
      <c r="DN8" s="599">
        <v>0</v>
      </c>
      <c r="DO8" s="257">
        <v>410</v>
      </c>
      <c r="DP8" s="251"/>
    </row>
    <row r="9" spans="2:214" s="253" customFormat="1" ht="12" x14ac:dyDescent="0.2">
      <c r="B9" s="258">
        <v>107356</v>
      </c>
      <c r="C9" s="147" t="s">
        <v>98</v>
      </c>
      <c r="E9" s="775">
        <v>125</v>
      </c>
      <c r="F9" s="775">
        <v>67</v>
      </c>
      <c r="G9" s="775">
        <v>41</v>
      </c>
      <c r="H9" s="775">
        <v>37</v>
      </c>
      <c r="I9" s="775">
        <v>34</v>
      </c>
      <c r="J9" s="775">
        <v>30</v>
      </c>
      <c r="K9" s="775">
        <v>31</v>
      </c>
      <c r="L9" s="775">
        <v>82</v>
      </c>
      <c r="M9" s="775">
        <v>39</v>
      </c>
      <c r="N9" s="775">
        <v>80</v>
      </c>
      <c r="O9" s="775">
        <v>70</v>
      </c>
      <c r="P9" s="775">
        <v>0</v>
      </c>
      <c r="Q9" s="257">
        <v>636</v>
      </c>
      <c r="R9" s="722"/>
      <c r="S9" s="599">
        <v>58</v>
      </c>
      <c r="T9" s="599">
        <v>28</v>
      </c>
      <c r="U9" s="599">
        <v>6</v>
      </c>
      <c r="V9" s="599">
        <v>12</v>
      </c>
      <c r="W9" s="599">
        <v>9</v>
      </c>
      <c r="X9" s="599">
        <v>10</v>
      </c>
      <c r="Y9" s="599">
        <v>16</v>
      </c>
      <c r="Z9" s="599">
        <v>38</v>
      </c>
      <c r="AA9" s="599">
        <v>18</v>
      </c>
      <c r="AB9" s="599">
        <v>47</v>
      </c>
      <c r="AC9" s="599">
        <v>57</v>
      </c>
      <c r="AD9" s="599">
        <v>0</v>
      </c>
      <c r="AE9" s="257">
        <v>299</v>
      </c>
      <c r="AF9" s="722"/>
      <c r="AG9" s="722"/>
      <c r="AH9" s="722"/>
      <c r="AI9" s="251"/>
      <c r="AJ9" s="251"/>
      <c r="AK9" s="251"/>
      <c r="AL9" s="599">
        <v>126</v>
      </c>
      <c r="AM9" s="599">
        <v>52</v>
      </c>
      <c r="AN9" s="599">
        <v>82</v>
      </c>
      <c r="AO9" s="599">
        <v>89</v>
      </c>
      <c r="AP9" s="599">
        <v>96</v>
      </c>
      <c r="AQ9" s="599">
        <v>77</v>
      </c>
      <c r="AR9" s="599">
        <v>103</v>
      </c>
      <c r="AS9" s="599">
        <v>122</v>
      </c>
      <c r="AT9" s="599">
        <v>72</v>
      </c>
      <c r="AU9" s="599">
        <v>144</v>
      </c>
      <c r="AV9" s="599">
        <v>143</v>
      </c>
      <c r="AW9" s="599">
        <v>0</v>
      </c>
      <c r="AX9" s="257">
        <v>1106</v>
      </c>
      <c r="AY9" s="251"/>
      <c r="AZ9" s="775">
        <v>19</v>
      </c>
      <c r="BA9" s="599">
        <v>11</v>
      </c>
      <c r="BB9" s="599">
        <v>11</v>
      </c>
      <c r="BC9" s="599">
        <v>16</v>
      </c>
      <c r="BD9" s="599">
        <v>9</v>
      </c>
      <c r="BE9" s="599">
        <v>12</v>
      </c>
      <c r="BF9" s="599">
        <v>11</v>
      </c>
      <c r="BG9" s="599">
        <v>8</v>
      </c>
      <c r="BH9" s="599">
        <v>10</v>
      </c>
      <c r="BI9" s="599">
        <v>20</v>
      </c>
      <c r="BJ9" s="599">
        <v>7</v>
      </c>
      <c r="BK9" s="599">
        <v>0</v>
      </c>
      <c r="BL9" s="257">
        <v>134</v>
      </c>
      <c r="BM9" s="251"/>
      <c r="BN9" s="599">
        <v>24</v>
      </c>
      <c r="BO9" s="599">
        <v>11</v>
      </c>
      <c r="BP9" s="599">
        <v>14</v>
      </c>
      <c r="BQ9" s="599">
        <v>16</v>
      </c>
      <c r="BR9" s="599">
        <v>9</v>
      </c>
      <c r="BS9" s="599">
        <v>12</v>
      </c>
      <c r="BT9" s="599">
        <v>11</v>
      </c>
      <c r="BU9" s="599">
        <v>8</v>
      </c>
      <c r="BV9" s="599">
        <v>10</v>
      </c>
      <c r="BW9" s="599">
        <v>20</v>
      </c>
      <c r="BX9" s="599">
        <v>7</v>
      </c>
      <c r="BY9" s="599">
        <v>0</v>
      </c>
      <c r="BZ9" s="257">
        <v>142</v>
      </c>
      <c r="CB9" s="599">
        <v>6</v>
      </c>
      <c r="CC9" s="599">
        <v>7</v>
      </c>
      <c r="CD9" s="599">
        <v>19</v>
      </c>
      <c r="CE9" s="599">
        <v>17</v>
      </c>
      <c r="CF9" s="599">
        <v>9</v>
      </c>
      <c r="CG9" s="599">
        <v>13</v>
      </c>
      <c r="CH9" s="599">
        <v>13</v>
      </c>
      <c r="CI9" s="599">
        <v>8</v>
      </c>
      <c r="CJ9" s="599">
        <v>4</v>
      </c>
      <c r="CK9" s="599">
        <v>12</v>
      </c>
      <c r="CL9" s="599">
        <v>13</v>
      </c>
      <c r="CM9" s="599">
        <v>0</v>
      </c>
      <c r="CN9" s="257">
        <v>121</v>
      </c>
      <c r="CO9" s="251"/>
      <c r="CP9" s="599">
        <v>45</v>
      </c>
      <c r="CQ9" s="599">
        <v>44</v>
      </c>
      <c r="CR9" s="599">
        <v>36</v>
      </c>
      <c r="CS9" s="599">
        <v>55</v>
      </c>
      <c r="CT9" s="599">
        <v>60</v>
      </c>
      <c r="CU9" s="599">
        <v>81</v>
      </c>
      <c r="CV9" s="599">
        <v>77</v>
      </c>
      <c r="CW9" s="599">
        <v>63</v>
      </c>
      <c r="CX9" s="599">
        <v>41</v>
      </c>
      <c r="CY9" s="599">
        <v>76</v>
      </c>
      <c r="CZ9" s="599">
        <v>85</v>
      </c>
      <c r="DA9" s="599">
        <v>0</v>
      </c>
      <c r="DB9" s="257">
        <v>663</v>
      </c>
      <c r="DC9" s="599">
        <v>29</v>
      </c>
      <c r="DD9" s="599">
        <v>26</v>
      </c>
      <c r="DE9" s="599">
        <v>15</v>
      </c>
      <c r="DF9" s="599">
        <v>42</v>
      </c>
      <c r="DG9" s="599">
        <v>56</v>
      </c>
      <c r="DH9" s="599">
        <v>68</v>
      </c>
      <c r="DI9" s="599">
        <v>45</v>
      </c>
      <c r="DJ9" s="599">
        <v>41</v>
      </c>
      <c r="DK9" s="599">
        <v>76</v>
      </c>
      <c r="DL9" s="599">
        <v>67</v>
      </c>
      <c r="DM9" s="599">
        <v>36</v>
      </c>
      <c r="DN9" s="599">
        <v>0</v>
      </c>
      <c r="DO9" s="257">
        <v>501</v>
      </c>
      <c r="DP9" s="251"/>
    </row>
    <row r="10" spans="2:214" s="253" customFormat="1" ht="12" x14ac:dyDescent="0.2">
      <c r="B10" s="258">
        <v>107357</v>
      </c>
      <c r="C10" s="147" t="s">
        <v>99</v>
      </c>
      <c r="E10" s="775">
        <v>68</v>
      </c>
      <c r="F10" s="775">
        <v>7</v>
      </c>
      <c r="G10" s="775">
        <v>88</v>
      </c>
      <c r="H10" s="775">
        <v>141</v>
      </c>
      <c r="I10" s="775">
        <v>82</v>
      </c>
      <c r="J10" s="775">
        <v>60</v>
      </c>
      <c r="K10" s="775">
        <v>23</v>
      </c>
      <c r="L10" s="775">
        <v>23</v>
      </c>
      <c r="M10" s="775">
        <v>33</v>
      </c>
      <c r="N10" s="775">
        <v>34</v>
      </c>
      <c r="O10" s="775">
        <v>21</v>
      </c>
      <c r="P10" s="775">
        <v>0</v>
      </c>
      <c r="Q10" s="257">
        <v>580</v>
      </c>
      <c r="R10" s="722"/>
      <c r="S10" s="599">
        <v>27</v>
      </c>
      <c r="T10" s="599">
        <v>3</v>
      </c>
      <c r="U10" s="599">
        <v>15</v>
      </c>
      <c r="V10" s="599">
        <v>64</v>
      </c>
      <c r="W10" s="599">
        <v>41</v>
      </c>
      <c r="X10" s="599">
        <v>38</v>
      </c>
      <c r="Y10" s="599">
        <v>11</v>
      </c>
      <c r="Z10" s="599">
        <v>20</v>
      </c>
      <c r="AA10" s="599">
        <v>19</v>
      </c>
      <c r="AB10" s="599">
        <v>35</v>
      </c>
      <c r="AC10" s="599">
        <v>19</v>
      </c>
      <c r="AD10" s="599">
        <v>0</v>
      </c>
      <c r="AE10" s="257">
        <v>292</v>
      </c>
      <c r="AF10" s="722"/>
      <c r="AG10" s="722"/>
      <c r="AH10" s="722"/>
      <c r="AI10" s="251"/>
      <c r="AJ10" s="251"/>
      <c r="AK10" s="251"/>
      <c r="AL10" s="599">
        <v>195</v>
      </c>
      <c r="AM10" s="599">
        <v>54</v>
      </c>
      <c r="AN10" s="599">
        <v>38</v>
      </c>
      <c r="AO10" s="599">
        <v>79</v>
      </c>
      <c r="AP10" s="599">
        <v>117</v>
      </c>
      <c r="AQ10" s="599">
        <v>99</v>
      </c>
      <c r="AR10" s="599">
        <v>80</v>
      </c>
      <c r="AS10" s="599">
        <v>61</v>
      </c>
      <c r="AT10" s="599">
        <v>132</v>
      </c>
      <c r="AU10" s="599">
        <v>72</v>
      </c>
      <c r="AV10" s="599">
        <v>105</v>
      </c>
      <c r="AW10" s="599">
        <v>0</v>
      </c>
      <c r="AX10" s="257">
        <v>1032</v>
      </c>
      <c r="AY10" s="251"/>
      <c r="AZ10" s="599">
        <v>16</v>
      </c>
      <c r="BA10" s="599">
        <v>17</v>
      </c>
      <c r="BB10" s="599">
        <v>11</v>
      </c>
      <c r="BC10" s="599">
        <v>5</v>
      </c>
      <c r="BD10" s="599">
        <v>6</v>
      </c>
      <c r="BE10" s="599">
        <v>14</v>
      </c>
      <c r="BF10" s="599">
        <v>8</v>
      </c>
      <c r="BG10" s="599">
        <v>20</v>
      </c>
      <c r="BH10" s="599">
        <v>13</v>
      </c>
      <c r="BI10" s="599">
        <v>17</v>
      </c>
      <c r="BJ10" s="599">
        <v>13</v>
      </c>
      <c r="BK10" s="599">
        <v>0</v>
      </c>
      <c r="BL10" s="257">
        <v>140</v>
      </c>
      <c r="BM10" s="251"/>
      <c r="BN10" s="599">
        <v>16</v>
      </c>
      <c r="BO10" s="599">
        <v>17</v>
      </c>
      <c r="BP10" s="599">
        <v>12</v>
      </c>
      <c r="BQ10" s="599">
        <v>8</v>
      </c>
      <c r="BR10" s="599">
        <v>12</v>
      </c>
      <c r="BS10" s="599">
        <v>16</v>
      </c>
      <c r="BT10" s="599">
        <v>10</v>
      </c>
      <c r="BU10" s="599">
        <v>20</v>
      </c>
      <c r="BV10" s="599">
        <v>16</v>
      </c>
      <c r="BW10" s="599">
        <v>18</v>
      </c>
      <c r="BX10" s="599">
        <v>13</v>
      </c>
      <c r="BY10" s="599">
        <v>0</v>
      </c>
      <c r="BZ10" s="257">
        <v>158</v>
      </c>
      <c r="CB10" s="599">
        <v>14</v>
      </c>
      <c r="CC10" s="599">
        <v>10</v>
      </c>
      <c r="CD10" s="599">
        <v>11</v>
      </c>
      <c r="CE10" s="599">
        <v>10</v>
      </c>
      <c r="CF10" s="599">
        <v>3</v>
      </c>
      <c r="CG10" s="599">
        <v>20</v>
      </c>
      <c r="CH10" s="599">
        <v>4</v>
      </c>
      <c r="CI10" s="599">
        <v>22</v>
      </c>
      <c r="CJ10" s="599">
        <v>20</v>
      </c>
      <c r="CK10" s="599">
        <v>14</v>
      </c>
      <c r="CL10" s="599">
        <v>10</v>
      </c>
      <c r="CM10" s="599">
        <v>0</v>
      </c>
      <c r="CN10" s="257">
        <v>138</v>
      </c>
      <c r="CO10" s="251"/>
      <c r="CP10" s="599">
        <v>84</v>
      </c>
      <c r="CQ10" s="599">
        <v>37</v>
      </c>
      <c r="CR10" s="599">
        <v>72</v>
      </c>
      <c r="CS10" s="599">
        <v>38</v>
      </c>
      <c r="CT10" s="599">
        <v>31</v>
      </c>
      <c r="CU10" s="599">
        <v>21</v>
      </c>
      <c r="CV10" s="599">
        <v>11</v>
      </c>
      <c r="CW10" s="599">
        <v>16</v>
      </c>
      <c r="CX10" s="599">
        <v>33</v>
      </c>
      <c r="CY10" s="599">
        <v>38</v>
      </c>
      <c r="CZ10" s="599">
        <v>16</v>
      </c>
      <c r="DA10" s="599">
        <v>0</v>
      </c>
      <c r="DB10" s="257">
        <v>397</v>
      </c>
      <c r="DC10" s="772">
        <v>18</v>
      </c>
      <c r="DD10" s="599">
        <v>10</v>
      </c>
      <c r="DE10" s="599">
        <v>22</v>
      </c>
      <c r="DF10" s="599">
        <v>23</v>
      </c>
      <c r="DG10" s="599">
        <v>51</v>
      </c>
      <c r="DH10" s="599">
        <v>88</v>
      </c>
      <c r="DI10" s="599">
        <v>36</v>
      </c>
      <c r="DJ10" s="599">
        <v>46</v>
      </c>
      <c r="DK10" s="599">
        <v>46</v>
      </c>
      <c r="DL10" s="599">
        <v>76</v>
      </c>
      <c r="DM10" s="599">
        <v>27</v>
      </c>
      <c r="DN10" s="599">
        <v>0</v>
      </c>
      <c r="DO10" s="257">
        <v>443</v>
      </c>
      <c r="DP10" s="251"/>
    </row>
    <row r="11" spans="2:214" s="253" customFormat="1" ht="12" x14ac:dyDescent="0.2">
      <c r="B11" s="258">
        <v>107400</v>
      </c>
      <c r="C11" s="147" t="s">
        <v>100</v>
      </c>
      <c r="E11" s="775">
        <v>0</v>
      </c>
      <c r="F11" s="775">
        <v>1</v>
      </c>
      <c r="G11" s="775">
        <v>1</v>
      </c>
      <c r="H11" s="775">
        <v>2</v>
      </c>
      <c r="I11" s="775">
        <v>1</v>
      </c>
      <c r="J11" s="775">
        <v>2</v>
      </c>
      <c r="K11" s="775">
        <v>0</v>
      </c>
      <c r="L11" s="775">
        <v>1</v>
      </c>
      <c r="M11" s="775">
        <v>0</v>
      </c>
      <c r="N11" s="775">
        <v>1</v>
      </c>
      <c r="O11" s="775">
        <v>0</v>
      </c>
      <c r="P11" s="775">
        <v>0</v>
      </c>
      <c r="Q11" s="257">
        <v>9</v>
      </c>
      <c r="R11" s="722"/>
      <c r="S11" s="599">
        <v>0</v>
      </c>
      <c r="T11" s="599">
        <v>0</v>
      </c>
      <c r="U11" s="599">
        <v>1</v>
      </c>
      <c r="V11" s="599">
        <v>3</v>
      </c>
      <c r="W11" s="599">
        <v>1</v>
      </c>
      <c r="X11" s="599">
        <v>1</v>
      </c>
      <c r="Y11" s="599">
        <v>4</v>
      </c>
      <c r="Z11" s="599">
        <v>0</v>
      </c>
      <c r="AA11" s="599">
        <v>1</v>
      </c>
      <c r="AB11" s="599">
        <v>2</v>
      </c>
      <c r="AC11" s="599">
        <v>0</v>
      </c>
      <c r="AD11" s="599">
        <v>0</v>
      </c>
      <c r="AE11" s="257">
        <v>13</v>
      </c>
      <c r="AF11" s="722"/>
      <c r="AG11" s="722"/>
      <c r="AH11" s="722"/>
      <c r="AI11" s="251"/>
      <c r="AJ11" s="251"/>
      <c r="AK11" s="251"/>
      <c r="AL11" s="599">
        <v>10</v>
      </c>
      <c r="AM11" s="599">
        <v>3</v>
      </c>
      <c r="AN11" s="599">
        <v>3</v>
      </c>
      <c r="AO11" s="599">
        <v>12</v>
      </c>
      <c r="AP11" s="599">
        <v>9</v>
      </c>
      <c r="AQ11" s="599">
        <v>3</v>
      </c>
      <c r="AR11" s="599">
        <v>19</v>
      </c>
      <c r="AS11" s="599">
        <v>0</v>
      </c>
      <c r="AT11" s="599">
        <v>7</v>
      </c>
      <c r="AU11" s="599">
        <v>1</v>
      </c>
      <c r="AV11" s="599">
        <v>7</v>
      </c>
      <c r="AW11" s="599">
        <v>0</v>
      </c>
      <c r="AX11" s="257">
        <v>74</v>
      </c>
      <c r="AY11" s="251"/>
      <c r="AZ11" s="599">
        <v>0</v>
      </c>
      <c r="BA11" s="599">
        <v>1</v>
      </c>
      <c r="BB11" s="599">
        <v>0</v>
      </c>
      <c r="BC11" s="599">
        <v>0</v>
      </c>
      <c r="BD11" s="599">
        <v>0</v>
      </c>
      <c r="BE11" s="599">
        <v>0</v>
      </c>
      <c r="BF11" s="599">
        <v>0</v>
      </c>
      <c r="BG11" s="599">
        <v>0</v>
      </c>
      <c r="BH11" s="599">
        <v>0</v>
      </c>
      <c r="BI11" s="599">
        <v>0</v>
      </c>
      <c r="BJ11" s="599">
        <v>0</v>
      </c>
      <c r="BK11" s="599">
        <v>0</v>
      </c>
      <c r="BL11" s="257">
        <v>1</v>
      </c>
      <c r="BM11" s="251"/>
      <c r="BN11" s="599">
        <v>0</v>
      </c>
      <c r="BO11" s="599">
        <v>1</v>
      </c>
      <c r="BP11" s="599">
        <v>0</v>
      </c>
      <c r="BQ11" s="599">
        <v>0</v>
      </c>
      <c r="BR11" s="599">
        <v>0</v>
      </c>
      <c r="BS11" s="599">
        <v>0</v>
      </c>
      <c r="BT11" s="599">
        <v>0</v>
      </c>
      <c r="BU11" s="599">
        <v>0</v>
      </c>
      <c r="BV11" s="599">
        <v>0</v>
      </c>
      <c r="BW11" s="599">
        <v>0</v>
      </c>
      <c r="BX11" s="599">
        <v>0</v>
      </c>
      <c r="BY11" s="599">
        <v>0</v>
      </c>
      <c r="BZ11" s="257">
        <v>1</v>
      </c>
      <c r="CB11" s="599">
        <v>0</v>
      </c>
      <c r="CC11" s="599">
        <v>0</v>
      </c>
      <c r="CD11" s="599">
        <v>1</v>
      </c>
      <c r="CE11" s="599">
        <v>0</v>
      </c>
      <c r="CF11" s="599">
        <v>0</v>
      </c>
      <c r="CG11" s="599">
        <v>0</v>
      </c>
      <c r="CH11" s="599">
        <v>0</v>
      </c>
      <c r="CI11" s="599">
        <v>1</v>
      </c>
      <c r="CJ11" s="599">
        <v>0</v>
      </c>
      <c r="CK11" s="599">
        <v>0</v>
      </c>
      <c r="CL11" s="599">
        <v>0</v>
      </c>
      <c r="CM11" s="599">
        <v>0</v>
      </c>
      <c r="CN11" s="257">
        <v>2</v>
      </c>
      <c r="CO11" s="251"/>
      <c r="CP11" s="599">
        <v>2</v>
      </c>
      <c r="CQ11" s="599">
        <v>0</v>
      </c>
      <c r="CR11" s="599">
        <v>1</v>
      </c>
      <c r="CS11" s="599">
        <v>3</v>
      </c>
      <c r="CT11" s="599">
        <v>0</v>
      </c>
      <c r="CU11" s="599">
        <v>0</v>
      </c>
      <c r="CV11" s="599">
        <v>0</v>
      </c>
      <c r="CW11" s="599">
        <v>2</v>
      </c>
      <c r="CX11" s="599">
        <v>0</v>
      </c>
      <c r="CY11" s="599">
        <v>0</v>
      </c>
      <c r="CZ11" s="599">
        <v>0</v>
      </c>
      <c r="DA11" s="599">
        <v>0</v>
      </c>
      <c r="DB11" s="257">
        <v>8</v>
      </c>
      <c r="DC11" s="599">
        <v>3</v>
      </c>
      <c r="DD11" s="599">
        <v>0</v>
      </c>
      <c r="DE11" s="599">
        <v>1</v>
      </c>
      <c r="DF11" s="599">
        <v>0</v>
      </c>
      <c r="DG11" s="599">
        <v>0</v>
      </c>
      <c r="DH11" s="599">
        <v>0</v>
      </c>
      <c r="DI11" s="599">
        <v>0</v>
      </c>
      <c r="DJ11" s="599">
        <v>2</v>
      </c>
      <c r="DK11" s="599">
        <v>0</v>
      </c>
      <c r="DL11" s="599">
        <v>0</v>
      </c>
      <c r="DM11" s="599">
        <v>2</v>
      </c>
      <c r="DN11" s="599">
        <v>0</v>
      </c>
      <c r="DO11" s="257">
        <v>8</v>
      </c>
      <c r="DP11" s="251"/>
    </row>
    <row r="12" spans="2:214" s="253" customFormat="1" thickBot="1" x14ac:dyDescent="0.25">
      <c r="B12" s="260">
        <v>107756</v>
      </c>
      <c r="C12" s="149" t="s">
        <v>101</v>
      </c>
      <c r="D12" s="259"/>
      <c r="E12" s="775">
        <v>4</v>
      </c>
      <c r="F12" s="775">
        <v>3</v>
      </c>
      <c r="G12" s="775">
        <v>7</v>
      </c>
      <c r="H12" s="775">
        <v>0</v>
      </c>
      <c r="I12" s="775">
        <v>1</v>
      </c>
      <c r="J12" s="775">
        <v>15</v>
      </c>
      <c r="K12" s="775">
        <v>15</v>
      </c>
      <c r="L12" s="775">
        <v>5</v>
      </c>
      <c r="M12" s="775">
        <v>6</v>
      </c>
      <c r="N12" s="775">
        <v>5</v>
      </c>
      <c r="O12" s="775">
        <v>1</v>
      </c>
      <c r="P12" s="775">
        <v>0</v>
      </c>
      <c r="Q12" s="257">
        <v>62</v>
      </c>
      <c r="R12" s="722"/>
      <c r="S12" s="599">
        <v>1</v>
      </c>
      <c r="T12" s="599">
        <v>0</v>
      </c>
      <c r="U12" s="599">
        <v>2</v>
      </c>
      <c r="V12" s="599">
        <v>1</v>
      </c>
      <c r="W12" s="599">
        <v>0</v>
      </c>
      <c r="X12" s="599">
        <v>3</v>
      </c>
      <c r="Y12" s="599">
        <v>5</v>
      </c>
      <c r="Z12" s="599">
        <v>0</v>
      </c>
      <c r="AA12" s="599">
        <v>1</v>
      </c>
      <c r="AB12" s="599">
        <v>5</v>
      </c>
      <c r="AC12" s="599">
        <v>0</v>
      </c>
      <c r="AD12" s="599">
        <v>0</v>
      </c>
      <c r="AE12" s="257">
        <v>18</v>
      </c>
      <c r="AF12" s="722"/>
      <c r="AG12" s="722"/>
      <c r="AH12" s="722"/>
      <c r="AI12" s="251"/>
      <c r="AJ12" s="251"/>
      <c r="AK12" s="251"/>
      <c r="AL12" s="599">
        <v>47</v>
      </c>
      <c r="AM12" s="599">
        <v>43</v>
      </c>
      <c r="AN12" s="599">
        <v>42</v>
      </c>
      <c r="AO12" s="599">
        <v>28</v>
      </c>
      <c r="AP12" s="599">
        <v>8</v>
      </c>
      <c r="AQ12" s="599">
        <v>29</v>
      </c>
      <c r="AR12" s="599">
        <v>26</v>
      </c>
      <c r="AS12" s="599">
        <v>42</v>
      </c>
      <c r="AT12" s="599">
        <v>26</v>
      </c>
      <c r="AU12" s="599">
        <v>30</v>
      </c>
      <c r="AV12" s="599">
        <v>18</v>
      </c>
      <c r="AW12" s="599">
        <v>0</v>
      </c>
      <c r="AX12" s="257">
        <v>339</v>
      </c>
      <c r="AY12" s="251"/>
      <c r="AZ12" s="599">
        <v>2</v>
      </c>
      <c r="BA12" s="599">
        <v>2</v>
      </c>
      <c r="BB12" s="599">
        <v>0</v>
      </c>
      <c r="BC12" s="599">
        <v>0</v>
      </c>
      <c r="BD12" s="599">
        <v>2</v>
      </c>
      <c r="BE12" s="599">
        <v>0</v>
      </c>
      <c r="BF12" s="599">
        <v>2</v>
      </c>
      <c r="BG12" s="599">
        <v>2</v>
      </c>
      <c r="BH12" s="599">
        <v>4</v>
      </c>
      <c r="BI12" s="599">
        <v>2</v>
      </c>
      <c r="BJ12" s="599">
        <v>2</v>
      </c>
      <c r="BK12" s="599">
        <v>0</v>
      </c>
      <c r="BL12" s="257">
        <v>18</v>
      </c>
      <c r="BM12" s="251"/>
      <c r="BN12" s="599">
        <v>3</v>
      </c>
      <c r="BO12" s="599">
        <v>4</v>
      </c>
      <c r="BP12" s="599">
        <v>0</v>
      </c>
      <c r="BQ12" s="599">
        <v>2</v>
      </c>
      <c r="BR12" s="599">
        <v>2</v>
      </c>
      <c r="BS12" s="599">
        <v>0</v>
      </c>
      <c r="BT12" s="599">
        <v>4</v>
      </c>
      <c r="BU12" s="599">
        <v>3</v>
      </c>
      <c r="BV12" s="599">
        <v>5</v>
      </c>
      <c r="BW12" s="599">
        <v>2</v>
      </c>
      <c r="BX12" s="599">
        <v>3</v>
      </c>
      <c r="BY12" s="599">
        <v>0</v>
      </c>
      <c r="BZ12" s="257">
        <v>28</v>
      </c>
      <c r="CB12" s="599">
        <v>2</v>
      </c>
      <c r="CC12" s="599">
        <v>0</v>
      </c>
      <c r="CD12" s="599">
        <v>0</v>
      </c>
      <c r="CE12" s="599">
        <v>8</v>
      </c>
      <c r="CF12" s="599">
        <v>2</v>
      </c>
      <c r="CG12" s="599">
        <v>3</v>
      </c>
      <c r="CH12" s="599">
        <v>5</v>
      </c>
      <c r="CI12" s="599">
        <v>5</v>
      </c>
      <c r="CJ12" s="599">
        <v>2</v>
      </c>
      <c r="CK12" s="599">
        <v>6</v>
      </c>
      <c r="CL12" s="599">
        <v>7</v>
      </c>
      <c r="CM12" s="599">
        <v>0</v>
      </c>
      <c r="CN12" s="257">
        <v>40</v>
      </c>
      <c r="CO12" s="251"/>
      <c r="CP12" s="599">
        <v>68</v>
      </c>
      <c r="CQ12" s="599">
        <v>18</v>
      </c>
      <c r="CR12" s="599">
        <v>41</v>
      </c>
      <c r="CS12" s="599">
        <v>34</v>
      </c>
      <c r="CT12" s="599">
        <v>22</v>
      </c>
      <c r="CU12" s="599">
        <v>32</v>
      </c>
      <c r="CV12" s="599">
        <v>125</v>
      </c>
      <c r="CW12" s="599">
        <v>64</v>
      </c>
      <c r="CX12" s="599">
        <v>18</v>
      </c>
      <c r="CY12" s="599">
        <v>19</v>
      </c>
      <c r="CZ12" s="599">
        <v>29</v>
      </c>
      <c r="DA12" s="599">
        <v>0</v>
      </c>
      <c r="DB12" s="257">
        <v>470</v>
      </c>
      <c r="DC12" s="599">
        <v>0</v>
      </c>
      <c r="DD12" s="599">
        <v>0</v>
      </c>
      <c r="DE12" s="599">
        <v>6</v>
      </c>
      <c r="DF12" s="599">
        <v>5</v>
      </c>
      <c r="DG12" s="599">
        <v>0</v>
      </c>
      <c r="DH12" s="599">
        <v>2</v>
      </c>
      <c r="DI12" s="599">
        <v>25</v>
      </c>
      <c r="DJ12" s="599">
        <v>20</v>
      </c>
      <c r="DK12" s="599">
        <v>14</v>
      </c>
      <c r="DL12" s="599">
        <v>3</v>
      </c>
      <c r="DM12" s="599">
        <v>6</v>
      </c>
      <c r="DN12" s="599">
        <v>0</v>
      </c>
      <c r="DO12" s="257">
        <v>81</v>
      </c>
      <c r="DP12" s="251"/>
    </row>
    <row r="13" spans="2:214" s="253" customFormat="1" thickBot="1" x14ac:dyDescent="0.25">
      <c r="B13" s="261"/>
      <c r="C13" s="262" t="s">
        <v>201</v>
      </c>
      <c r="D13" s="263"/>
      <c r="E13" s="776">
        <v>357</v>
      </c>
      <c r="F13" s="776">
        <v>174</v>
      </c>
      <c r="G13" s="776">
        <v>243</v>
      </c>
      <c r="H13" s="776">
        <v>391</v>
      </c>
      <c r="I13" s="776">
        <v>394</v>
      </c>
      <c r="J13" s="776">
        <v>391</v>
      </c>
      <c r="K13" s="776">
        <v>383</v>
      </c>
      <c r="L13" s="264">
        <v>367</v>
      </c>
      <c r="M13" s="264">
        <v>271</v>
      </c>
      <c r="N13" s="264">
        <v>415</v>
      </c>
      <c r="O13" s="264">
        <v>366</v>
      </c>
      <c r="P13" s="264">
        <v>0</v>
      </c>
      <c r="Q13" s="264">
        <v>3752</v>
      </c>
      <c r="R13" s="723"/>
      <c r="S13" s="264">
        <v>155</v>
      </c>
      <c r="T13" s="264">
        <v>74</v>
      </c>
      <c r="U13" s="264">
        <v>62</v>
      </c>
      <c r="V13" s="264">
        <v>157</v>
      </c>
      <c r="W13" s="264">
        <v>137</v>
      </c>
      <c r="X13" s="264">
        <v>162</v>
      </c>
      <c r="Y13" s="264">
        <v>222</v>
      </c>
      <c r="Z13" s="264">
        <v>157</v>
      </c>
      <c r="AA13" s="264">
        <v>118</v>
      </c>
      <c r="AB13" s="264">
        <v>226</v>
      </c>
      <c r="AC13" s="264">
        <v>235</v>
      </c>
      <c r="AD13" s="264">
        <v>0</v>
      </c>
      <c r="AE13" s="264">
        <v>1705</v>
      </c>
      <c r="AF13" s="723"/>
      <c r="AG13" s="723"/>
      <c r="AH13" s="723"/>
      <c r="AI13" s="251"/>
      <c r="AJ13" s="251"/>
      <c r="AK13" s="251"/>
      <c r="AL13" s="264">
        <v>816</v>
      </c>
      <c r="AM13" s="264">
        <v>397</v>
      </c>
      <c r="AN13" s="264">
        <v>402</v>
      </c>
      <c r="AO13" s="264">
        <v>635</v>
      </c>
      <c r="AP13" s="264">
        <v>647</v>
      </c>
      <c r="AQ13" s="264">
        <v>697</v>
      </c>
      <c r="AR13" s="264">
        <v>803</v>
      </c>
      <c r="AS13" s="264">
        <v>680</v>
      </c>
      <c r="AT13" s="264">
        <v>704</v>
      </c>
      <c r="AU13" s="264">
        <v>846</v>
      </c>
      <c r="AV13" s="264">
        <v>773</v>
      </c>
      <c r="AW13" s="264">
        <v>0</v>
      </c>
      <c r="AX13" s="264">
        <v>7400</v>
      </c>
      <c r="AY13" s="251"/>
      <c r="AZ13" s="459">
        <v>94</v>
      </c>
      <c r="BA13" s="264">
        <v>82</v>
      </c>
      <c r="BB13" s="264">
        <v>74</v>
      </c>
      <c r="BC13" s="264">
        <v>66</v>
      </c>
      <c r="BD13" s="264">
        <v>54</v>
      </c>
      <c r="BE13" s="264">
        <v>75</v>
      </c>
      <c r="BF13" s="264">
        <v>69</v>
      </c>
      <c r="BG13" s="264">
        <v>68</v>
      </c>
      <c r="BH13" s="264">
        <v>75</v>
      </c>
      <c r="BI13" s="264">
        <v>84</v>
      </c>
      <c r="BJ13" s="264">
        <v>60</v>
      </c>
      <c r="BK13" s="264">
        <v>0</v>
      </c>
      <c r="BL13" s="264">
        <v>801</v>
      </c>
      <c r="BM13" s="251"/>
      <c r="BN13" s="459">
        <v>103</v>
      </c>
      <c r="BO13" s="264">
        <v>90</v>
      </c>
      <c r="BP13" s="264">
        <v>82</v>
      </c>
      <c r="BQ13" s="264">
        <v>78</v>
      </c>
      <c r="BR13" s="264">
        <v>65</v>
      </c>
      <c r="BS13" s="264">
        <v>80</v>
      </c>
      <c r="BT13" s="264">
        <v>75</v>
      </c>
      <c r="BU13" s="264">
        <v>72</v>
      </c>
      <c r="BV13" s="264">
        <v>80</v>
      </c>
      <c r="BW13" s="264">
        <v>88</v>
      </c>
      <c r="BX13" s="264">
        <v>66</v>
      </c>
      <c r="BY13" s="264">
        <v>0</v>
      </c>
      <c r="BZ13" s="264">
        <v>879</v>
      </c>
      <c r="CB13" s="264">
        <v>71</v>
      </c>
      <c r="CC13" s="264">
        <v>53</v>
      </c>
      <c r="CD13" s="264">
        <v>84</v>
      </c>
      <c r="CE13" s="264">
        <v>85</v>
      </c>
      <c r="CF13" s="264">
        <v>49</v>
      </c>
      <c r="CG13" s="264">
        <v>79</v>
      </c>
      <c r="CH13" s="264">
        <v>67</v>
      </c>
      <c r="CI13" s="264">
        <v>92</v>
      </c>
      <c r="CJ13" s="264">
        <v>75</v>
      </c>
      <c r="CK13" s="264">
        <v>102</v>
      </c>
      <c r="CL13" s="264">
        <v>76</v>
      </c>
      <c r="CM13" s="264">
        <v>0</v>
      </c>
      <c r="CN13" s="264">
        <v>833</v>
      </c>
      <c r="CO13" s="251"/>
      <c r="CP13" s="459">
        <v>457</v>
      </c>
      <c r="CQ13" s="264">
        <v>235</v>
      </c>
      <c r="CR13" s="264">
        <v>366</v>
      </c>
      <c r="CS13" s="264">
        <v>334</v>
      </c>
      <c r="CT13" s="264">
        <v>314</v>
      </c>
      <c r="CU13" s="264">
        <v>357</v>
      </c>
      <c r="CV13" s="264">
        <v>454</v>
      </c>
      <c r="CW13" s="264">
        <v>367</v>
      </c>
      <c r="CX13" s="264">
        <v>266</v>
      </c>
      <c r="CY13" s="264">
        <v>382</v>
      </c>
      <c r="CZ13" s="264">
        <v>327</v>
      </c>
      <c r="DA13" s="264">
        <v>0</v>
      </c>
      <c r="DB13" s="264">
        <v>3859</v>
      </c>
      <c r="DC13" s="459">
        <v>90</v>
      </c>
      <c r="DD13" s="264">
        <v>166</v>
      </c>
      <c r="DE13" s="264">
        <v>102</v>
      </c>
      <c r="DF13" s="264">
        <v>186</v>
      </c>
      <c r="DG13" s="264">
        <v>211</v>
      </c>
      <c r="DH13" s="264">
        <v>260</v>
      </c>
      <c r="DI13" s="264">
        <v>241</v>
      </c>
      <c r="DJ13" s="264">
        <v>185</v>
      </c>
      <c r="DK13" s="264">
        <v>279</v>
      </c>
      <c r="DL13" s="264">
        <v>315</v>
      </c>
      <c r="DM13" s="264">
        <v>253</v>
      </c>
      <c r="DN13" s="264">
        <v>0</v>
      </c>
      <c r="DO13" s="264">
        <v>2288</v>
      </c>
      <c r="DP13" s="251"/>
    </row>
    <row r="14" spans="2:214" s="253" customFormat="1" ht="12" x14ac:dyDescent="0.2">
      <c r="C14" s="265"/>
      <c r="D14" s="265"/>
      <c r="E14" s="266"/>
      <c r="F14" s="266"/>
      <c r="G14" s="266"/>
      <c r="H14" s="266"/>
      <c r="I14" s="266"/>
      <c r="J14" s="266"/>
      <c r="K14" s="266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66"/>
      <c r="AM14" s="266"/>
      <c r="AN14" s="266"/>
      <c r="AO14" s="266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66"/>
      <c r="BA14" s="266"/>
      <c r="BB14" s="266"/>
      <c r="BC14" s="266"/>
      <c r="BD14" s="251"/>
      <c r="BE14" s="251"/>
      <c r="BF14" s="251"/>
      <c r="BG14" s="251"/>
      <c r="BH14" s="251"/>
      <c r="BI14" s="251"/>
      <c r="BJ14" s="251"/>
      <c r="BK14" s="251"/>
      <c r="BL14" s="251"/>
      <c r="BM14" s="251"/>
      <c r="BN14" s="266"/>
      <c r="BO14" s="266"/>
      <c r="BP14" s="266"/>
      <c r="BQ14" s="266"/>
      <c r="BR14" s="251"/>
      <c r="BS14" s="251"/>
      <c r="BT14" s="251"/>
      <c r="BU14" s="251"/>
      <c r="BV14" s="251"/>
      <c r="BW14" s="251"/>
      <c r="BX14" s="251"/>
      <c r="BY14" s="251"/>
      <c r="BZ14" s="251"/>
      <c r="CB14" s="266"/>
      <c r="CC14" s="266"/>
      <c r="CD14" s="266"/>
      <c r="CE14" s="266"/>
      <c r="CF14" s="251"/>
      <c r="CG14" s="251"/>
      <c r="CH14" s="251"/>
      <c r="CI14" s="251"/>
      <c r="CJ14" s="251"/>
      <c r="CK14" s="251"/>
      <c r="CL14" s="251"/>
      <c r="CM14" s="251"/>
      <c r="CN14" s="251"/>
      <c r="CO14" s="251"/>
      <c r="CP14" s="266"/>
      <c r="CQ14" s="266"/>
      <c r="CR14" s="266"/>
      <c r="CS14" s="266"/>
      <c r="CT14" s="251"/>
      <c r="CU14" s="251"/>
      <c r="CV14" s="251"/>
      <c r="CW14" s="251"/>
      <c r="CX14" s="251"/>
      <c r="CY14" s="251"/>
      <c r="CZ14" s="251"/>
      <c r="DA14" s="251"/>
      <c r="DB14" s="251"/>
      <c r="DC14" s="266"/>
      <c r="DD14" s="266"/>
      <c r="DE14" s="266"/>
      <c r="DF14" s="266"/>
      <c r="DG14" s="251"/>
      <c r="DH14" s="251"/>
      <c r="DI14" s="251"/>
      <c r="DJ14" s="251"/>
      <c r="DK14" s="251"/>
      <c r="DL14" s="251"/>
      <c r="DM14" s="251"/>
      <c r="DN14" s="251"/>
      <c r="DO14" s="251"/>
      <c r="DP14" s="251"/>
    </row>
    <row r="15" spans="2:214" s="250" customFormat="1" ht="12" x14ac:dyDescent="0.2"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1"/>
      <c r="BW15" s="251"/>
      <c r="BX15" s="251"/>
      <c r="BY15" s="251"/>
      <c r="BZ15" s="251"/>
      <c r="CB15" s="251"/>
      <c r="CC15" s="251"/>
      <c r="CD15" s="251"/>
      <c r="CE15" s="251"/>
      <c r="CF15" s="251"/>
      <c r="CG15" s="251"/>
      <c r="CH15" s="251"/>
      <c r="CI15" s="251"/>
      <c r="CJ15" s="251"/>
      <c r="CK15" s="251"/>
      <c r="CL15" s="251"/>
      <c r="CM15" s="251"/>
      <c r="CN15" s="251"/>
      <c r="CO15" s="251"/>
      <c r="CP15" s="251"/>
      <c r="CQ15" s="251"/>
      <c r="CR15" s="251"/>
      <c r="CS15" s="251"/>
      <c r="CT15" s="251"/>
      <c r="CU15" s="251"/>
      <c r="CV15" s="251"/>
      <c r="CW15" s="251"/>
      <c r="CX15" s="251"/>
      <c r="CY15" s="251"/>
      <c r="CZ15" s="251"/>
      <c r="DA15" s="251"/>
      <c r="DB15" s="251"/>
      <c r="DC15" s="251"/>
      <c r="DD15" s="251"/>
      <c r="DE15" s="251"/>
      <c r="DF15" s="251"/>
      <c r="DG15" s="251"/>
      <c r="DH15" s="251"/>
      <c r="DI15" s="251"/>
      <c r="DJ15" s="251"/>
      <c r="DK15" s="251"/>
      <c r="DL15" s="251"/>
      <c r="DM15" s="251"/>
      <c r="DN15" s="251"/>
      <c r="DO15" s="251"/>
      <c r="DP15" s="251"/>
    </row>
    <row r="16" spans="2:214" s="250" customFormat="1" ht="12" x14ac:dyDescent="0.2"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1"/>
      <c r="BF16" s="251"/>
      <c r="BG16" s="251"/>
      <c r="BH16" s="251"/>
      <c r="BI16" s="251"/>
      <c r="BJ16" s="251"/>
      <c r="BK16" s="251"/>
      <c r="BL16" s="251"/>
      <c r="BM16" s="251"/>
      <c r="BN16" s="251"/>
      <c r="BO16" s="251"/>
      <c r="BP16" s="251"/>
      <c r="BQ16" s="251"/>
      <c r="BR16" s="251"/>
      <c r="BS16" s="251"/>
      <c r="BT16" s="251"/>
      <c r="BU16" s="251"/>
      <c r="BV16" s="251"/>
      <c r="BW16" s="251"/>
      <c r="BX16" s="251"/>
      <c r="BY16" s="251"/>
      <c r="BZ16" s="251"/>
      <c r="CB16" s="251"/>
      <c r="CC16" s="251"/>
      <c r="CD16" s="251"/>
      <c r="CE16" s="251"/>
      <c r="CF16" s="251"/>
      <c r="CG16" s="251"/>
      <c r="CH16" s="251"/>
      <c r="CI16" s="251"/>
      <c r="CJ16" s="251"/>
      <c r="CK16" s="251"/>
      <c r="CL16" s="251"/>
      <c r="CM16" s="251"/>
      <c r="CN16" s="251"/>
      <c r="CO16" s="251"/>
      <c r="CP16" s="251"/>
      <c r="CQ16" s="251"/>
      <c r="CR16" s="251"/>
      <c r="CS16" s="251"/>
      <c r="CT16" s="251"/>
      <c r="CU16" s="251"/>
      <c r="CV16" s="251"/>
      <c r="CW16" s="251"/>
      <c r="CX16" s="251"/>
      <c r="CY16" s="251"/>
      <c r="CZ16" s="251"/>
      <c r="DA16" s="251"/>
      <c r="DB16" s="251"/>
      <c r="DC16" s="251"/>
      <c r="DD16" s="251"/>
      <c r="DE16" s="251"/>
      <c r="DF16" s="251"/>
      <c r="DG16" s="251"/>
      <c r="DH16" s="251"/>
      <c r="DI16" s="251"/>
      <c r="DJ16" s="251"/>
      <c r="DK16" s="251"/>
      <c r="DL16" s="251"/>
      <c r="DM16" s="251"/>
      <c r="DN16" s="251"/>
      <c r="DO16" s="251"/>
      <c r="DP16" s="251"/>
    </row>
    <row r="17" spans="5:120" s="250" customFormat="1" ht="12" x14ac:dyDescent="0.2"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  <c r="AW17" s="251"/>
      <c r="AX17" s="251"/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251"/>
      <c r="BL17" s="251"/>
      <c r="BM17" s="251"/>
      <c r="BN17" s="251"/>
      <c r="BO17" s="251"/>
      <c r="BP17" s="251"/>
      <c r="BQ17" s="251"/>
      <c r="BR17" s="251"/>
      <c r="BS17" s="251"/>
      <c r="BT17" s="251"/>
      <c r="BU17" s="251"/>
      <c r="BV17" s="251"/>
      <c r="BW17" s="251"/>
      <c r="BX17" s="251"/>
      <c r="BY17" s="251"/>
      <c r="BZ17" s="251"/>
      <c r="CB17" s="251"/>
      <c r="CC17" s="251"/>
      <c r="CD17" s="251"/>
      <c r="CE17" s="251"/>
      <c r="CF17" s="251"/>
      <c r="CG17" s="251"/>
      <c r="CH17" s="251"/>
      <c r="CI17" s="251"/>
      <c r="CJ17" s="251"/>
      <c r="CK17" s="251"/>
      <c r="CL17" s="251"/>
      <c r="CM17" s="251"/>
      <c r="CN17" s="251"/>
      <c r="CO17" s="251"/>
      <c r="CP17" s="251"/>
      <c r="CQ17" s="251"/>
      <c r="CR17" s="251"/>
      <c r="CS17" s="251"/>
      <c r="CT17" s="251"/>
      <c r="CU17" s="251"/>
      <c r="CV17" s="251"/>
      <c r="CW17" s="251"/>
      <c r="CX17" s="251"/>
      <c r="CY17" s="251"/>
      <c r="CZ17" s="251"/>
      <c r="DA17" s="251"/>
      <c r="DB17" s="251"/>
      <c r="DC17" s="251"/>
      <c r="DD17" s="251"/>
      <c r="DE17" s="251"/>
      <c r="DF17" s="251"/>
      <c r="DG17" s="251"/>
      <c r="DH17" s="251"/>
      <c r="DI17" s="251"/>
      <c r="DJ17" s="251"/>
      <c r="DK17" s="251"/>
      <c r="DL17" s="251"/>
      <c r="DM17" s="251"/>
      <c r="DN17" s="251"/>
      <c r="DO17" s="251"/>
      <c r="DP17" s="251"/>
    </row>
    <row r="18" spans="5:120" s="250" customFormat="1" ht="12" x14ac:dyDescent="0.2"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/>
      <c r="AS18" s="251"/>
      <c r="AT18" s="251"/>
      <c r="AU18" s="251"/>
      <c r="AV18" s="251"/>
      <c r="AW18" s="251"/>
      <c r="AX18" s="251"/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1"/>
      <c r="BJ18" s="251"/>
      <c r="BK18" s="251"/>
      <c r="BL18" s="251"/>
      <c r="BM18" s="251"/>
      <c r="BN18" s="251"/>
      <c r="BO18" s="251"/>
      <c r="BP18" s="251"/>
      <c r="BQ18" s="251"/>
      <c r="BR18" s="251"/>
      <c r="BS18" s="251"/>
      <c r="BT18" s="251"/>
      <c r="BU18" s="251"/>
      <c r="BV18" s="251"/>
      <c r="BW18" s="251"/>
      <c r="BX18" s="251"/>
      <c r="BY18" s="251"/>
      <c r="BZ18" s="251"/>
      <c r="CB18" s="251"/>
      <c r="CC18" s="251"/>
      <c r="CD18" s="251"/>
      <c r="CE18" s="251"/>
      <c r="CF18" s="251"/>
      <c r="CG18" s="251"/>
      <c r="CH18" s="251"/>
      <c r="CI18" s="251"/>
      <c r="CJ18" s="251"/>
      <c r="CK18" s="251"/>
      <c r="CL18" s="251"/>
      <c r="CM18" s="251"/>
      <c r="CN18" s="251"/>
      <c r="CO18" s="251"/>
      <c r="CP18" s="251"/>
      <c r="CQ18" s="251"/>
      <c r="CR18" s="251"/>
      <c r="CS18" s="251"/>
      <c r="CT18" s="251"/>
      <c r="CU18" s="251"/>
      <c r="CV18" s="251"/>
      <c r="CW18" s="251"/>
      <c r="CX18" s="251"/>
      <c r="CY18" s="251"/>
      <c r="CZ18" s="251"/>
      <c r="DA18" s="251"/>
      <c r="DB18" s="251"/>
      <c r="DC18" s="251"/>
      <c r="DD18" s="251"/>
      <c r="DE18" s="251"/>
      <c r="DF18" s="251"/>
      <c r="DG18" s="251"/>
      <c r="DH18" s="251"/>
      <c r="DI18" s="251"/>
      <c r="DJ18" s="251"/>
      <c r="DK18" s="251"/>
      <c r="DL18" s="251"/>
      <c r="DM18" s="251"/>
      <c r="DN18" s="251"/>
      <c r="DO18" s="251"/>
      <c r="DP18" s="251"/>
    </row>
    <row r="19" spans="5:120" s="250" customFormat="1" ht="12" x14ac:dyDescent="0.2"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1"/>
      <c r="BA19" s="251"/>
      <c r="BB19" s="251"/>
      <c r="BC19" s="251"/>
      <c r="BD19" s="251"/>
      <c r="BE19" s="251"/>
      <c r="BF19" s="251"/>
      <c r="BG19" s="251"/>
      <c r="BH19" s="251"/>
      <c r="BI19" s="251"/>
      <c r="BJ19" s="251"/>
      <c r="BK19" s="251"/>
      <c r="BL19" s="251"/>
      <c r="BM19" s="251"/>
      <c r="BN19" s="251"/>
      <c r="BO19" s="251"/>
      <c r="BP19" s="251"/>
      <c r="BQ19" s="251"/>
      <c r="BR19" s="251"/>
      <c r="BS19" s="251"/>
      <c r="BT19" s="251"/>
      <c r="BU19" s="251"/>
      <c r="BV19" s="251"/>
      <c r="BW19" s="251"/>
      <c r="BX19" s="251"/>
      <c r="BY19" s="251"/>
      <c r="BZ19" s="251"/>
      <c r="CB19" s="251"/>
      <c r="CC19" s="251"/>
      <c r="CD19" s="251"/>
      <c r="CE19" s="251"/>
      <c r="CF19" s="251"/>
      <c r="CG19" s="251"/>
      <c r="CH19" s="251"/>
      <c r="CI19" s="251"/>
      <c r="CJ19" s="251"/>
      <c r="CK19" s="251"/>
      <c r="CL19" s="251"/>
      <c r="CM19" s="251"/>
      <c r="CN19" s="251"/>
      <c r="CO19" s="251"/>
      <c r="CP19" s="251"/>
      <c r="CQ19" s="251"/>
      <c r="CR19" s="251"/>
      <c r="CS19" s="251"/>
      <c r="CT19" s="251"/>
      <c r="CU19" s="251"/>
      <c r="CV19" s="251"/>
      <c r="CW19" s="251"/>
      <c r="CX19" s="251"/>
      <c r="CY19" s="251"/>
      <c r="CZ19" s="251"/>
      <c r="DA19" s="251"/>
      <c r="DB19" s="251"/>
      <c r="DC19" s="251"/>
      <c r="DD19" s="251"/>
      <c r="DE19" s="251"/>
      <c r="DF19" s="251"/>
      <c r="DG19" s="251"/>
      <c r="DH19" s="251"/>
      <c r="DI19" s="251"/>
      <c r="DJ19" s="251"/>
      <c r="DK19" s="251"/>
      <c r="DL19" s="251"/>
      <c r="DM19" s="251"/>
      <c r="DN19" s="251"/>
      <c r="DO19" s="251"/>
      <c r="DP19" s="251"/>
    </row>
    <row r="20" spans="5:120" s="250" customFormat="1" ht="12" x14ac:dyDescent="0.2"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  <c r="AX20" s="251"/>
      <c r="AY20" s="251"/>
      <c r="AZ20" s="251"/>
      <c r="BA20" s="251"/>
      <c r="BB20" s="251"/>
      <c r="BC20" s="251"/>
      <c r="BD20" s="251"/>
      <c r="BE20" s="251"/>
      <c r="BF20" s="251"/>
      <c r="BG20" s="251"/>
      <c r="BH20" s="251"/>
      <c r="BI20" s="251"/>
      <c r="BJ20" s="251"/>
      <c r="BK20" s="251"/>
      <c r="BL20" s="251"/>
      <c r="BM20" s="251"/>
      <c r="BN20" s="251"/>
      <c r="BO20" s="251"/>
      <c r="BP20" s="251"/>
      <c r="BQ20" s="251"/>
      <c r="BR20" s="251"/>
      <c r="BS20" s="251"/>
      <c r="BT20" s="251"/>
      <c r="BU20" s="251"/>
      <c r="BV20" s="251"/>
      <c r="BW20" s="251"/>
      <c r="BX20" s="251"/>
      <c r="BY20" s="251"/>
      <c r="BZ20" s="251"/>
      <c r="CB20" s="251"/>
      <c r="CC20" s="251"/>
      <c r="CD20" s="251"/>
      <c r="CE20" s="251"/>
      <c r="CF20" s="251"/>
      <c r="CG20" s="251"/>
      <c r="CH20" s="251"/>
      <c r="CI20" s="251"/>
      <c r="CJ20" s="251"/>
      <c r="CK20" s="251"/>
      <c r="CL20" s="251"/>
      <c r="CM20" s="251"/>
      <c r="CN20" s="251"/>
      <c r="CO20" s="251"/>
      <c r="CP20" s="251"/>
      <c r="CQ20" s="251"/>
      <c r="CR20" s="251"/>
      <c r="CS20" s="251"/>
      <c r="CT20" s="251"/>
      <c r="CU20" s="251"/>
      <c r="CV20" s="251"/>
      <c r="CW20" s="251"/>
      <c r="CX20" s="251"/>
      <c r="CY20" s="251"/>
      <c r="CZ20" s="251"/>
      <c r="DA20" s="251"/>
      <c r="DB20" s="251"/>
      <c r="DC20" s="251"/>
      <c r="DD20" s="251"/>
      <c r="DE20" s="251"/>
      <c r="DF20" s="251"/>
      <c r="DG20" s="251"/>
      <c r="DH20" s="251"/>
      <c r="DI20" s="251"/>
      <c r="DJ20" s="251"/>
      <c r="DK20" s="251"/>
      <c r="DL20" s="251"/>
      <c r="DM20" s="251"/>
      <c r="DN20" s="251"/>
      <c r="DO20" s="251"/>
      <c r="DP20" s="251"/>
    </row>
    <row r="21" spans="5:120" s="250" customFormat="1" ht="12" x14ac:dyDescent="0.2"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  <c r="AW21" s="251"/>
      <c r="AX21" s="251"/>
      <c r="AY21" s="251"/>
      <c r="AZ21" s="251"/>
      <c r="BA21" s="251"/>
      <c r="BB21" s="251"/>
      <c r="BC21" s="251"/>
      <c r="BD21" s="251"/>
      <c r="BE21" s="251"/>
      <c r="BF21" s="251"/>
      <c r="BG21" s="251"/>
      <c r="BH21" s="251"/>
      <c r="BI21" s="251"/>
      <c r="BJ21" s="251"/>
      <c r="BK21" s="251"/>
      <c r="BL21" s="251"/>
      <c r="BM21" s="251"/>
      <c r="BN21" s="251"/>
      <c r="BO21" s="251"/>
      <c r="BP21" s="251"/>
      <c r="BQ21" s="251"/>
      <c r="BR21" s="251"/>
      <c r="BS21" s="251"/>
      <c r="BT21" s="251"/>
      <c r="BU21" s="251"/>
      <c r="BV21" s="251"/>
      <c r="BW21" s="251"/>
      <c r="BX21" s="251"/>
      <c r="BY21" s="251"/>
      <c r="BZ21" s="251"/>
      <c r="CB21" s="251"/>
      <c r="CC21" s="251"/>
      <c r="CD21" s="251"/>
      <c r="CE21" s="251"/>
      <c r="CF21" s="251"/>
      <c r="CG21" s="251"/>
      <c r="CH21" s="251"/>
      <c r="CI21" s="251"/>
      <c r="CJ21" s="251"/>
      <c r="CK21" s="251"/>
      <c r="CL21" s="251"/>
      <c r="CM21" s="251"/>
      <c r="CN21" s="251"/>
      <c r="CO21" s="251"/>
      <c r="CP21" s="251"/>
      <c r="CQ21" s="251"/>
      <c r="CR21" s="251"/>
      <c r="CS21" s="251"/>
      <c r="CT21" s="251"/>
      <c r="CU21" s="251"/>
      <c r="CV21" s="251"/>
      <c r="CW21" s="251"/>
      <c r="CX21" s="251"/>
      <c r="CY21" s="251"/>
      <c r="CZ21" s="251"/>
      <c r="DA21" s="251"/>
      <c r="DB21" s="251"/>
      <c r="DC21" s="251"/>
      <c r="DD21" s="251"/>
      <c r="DE21" s="251"/>
      <c r="DF21" s="251"/>
      <c r="DG21" s="251"/>
      <c r="DH21" s="251"/>
      <c r="DI21" s="251"/>
      <c r="DJ21" s="251"/>
      <c r="DK21" s="251"/>
      <c r="DL21" s="251"/>
      <c r="DM21" s="251"/>
      <c r="DN21" s="251"/>
      <c r="DO21" s="251"/>
      <c r="DP21" s="251"/>
    </row>
    <row r="22" spans="5:120" s="250" customFormat="1" ht="12" x14ac:dyDescent="0.2"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  <c r="AS22" s="251"/>
      <c r="AT22" s="251"/>
      <c r="AU22" s="251"/>
      <c r="AV22" s="251"/>
      <c r="AW22" s="251"/>
      <c r="AX22" s="251"/>
      <c r="AY22" s="251"/>
      <c r="AZ22" s="251"/>
      <c r="BA22" s="251"/>
      <c r="BB22" s="251"/>
      <c r="BC22" s="251"/>
      <c r="BD22" s="251"/>
      <c r="BE22" s="251"/>
      <c r="BF22" s="251"/>
      <c r="BG22" s="251"/>
      <c r="BH22" s="251"/>
      <c r="BI22" s="251"/>
      <c r="BJ22" s="251"/>
      <c r="BK22" s="251"/>
      <c r="BL22" s="251"/>
      <c r="BM22" s="251"/>
      <c r="BN22" s="251"/>
      <c r="BO22" s="251"/>
      <c r="BP22" s="251"/>
      <c r="BQ22" s="251"/>
      <c r="BR22" s="251"/>
      <c r="BS22" s="251"/>
      <c r="BT22" s="251"/>
      <c r="BU22" s="251"/>
      <c r="BV22" s="251"/>
      <c r="BW22" s="251"/>
      <c r="BX22" s="251"/>
      <c r="BY22" s="251"/>
      <c r="BZ22" s="251"/>
      <c r="CB22" s="251"/>
      <c r="CC22" s="251"/>
      <c r="CD22" s="251"/>
      <c r="CE22" s="251"/>
      <c r="CF22" s="251"/>
      <c r="CG22" s="251"/>
      <c r="CH22" s="251"/>
      <c r="CI22" s="251"/>
      <c r="CJ22" s="251"/>
      <c r="CK22" s="251"/>
      <c r="CL22" s="251"/>
      <c r="CM22" s="251"/>
      <c r="CN22" s="251"/>
      <c r="CO22" s="251"/>
      <c r="CP22" s="251"/>
      <c r="CQ22" s="251"/>
      <c r="CR22" s="251"/>
      <c r="CS22" s="251"/>
      <c r="CT22" s="251"/>
      <c r="CU22" s="251"/>
      <c r="CV22" s="251"/>
      <c r="CW22" s="251"/>
      <c r="CX22" s="251"/>
      <c r="CY22" s="251"/>
      <c r="CZ22" s="251"/>
      <c r="DA22" s="251"/>
      <c r="DB22" s="251"/>
      <c r="DC22" s="251"/>
      <c r="DD22" s="251"/>
      <c r="DE22" s="251"/>
      <c r="DF22" s="251"/>
      <c r="DG22" s="251"/>
      <c r="DH22" s="251"/>
      <c r="DI22" s="251"/>
      <c r="DJ22" s="251"/>
      <c r="DK22" s="251"/>
      <c r="DL22" s="251"/>
      <c r="DM22" s="251"/>
      <c r="DN22" s="251"/>
      <c r="DO22" s="251"/>
      <c r="DP22" s="251"/>
    </row>
    <row r="23" spans="5:120" s="250" customFormat="1" ht="12" x14ac:dyDescent="0.2"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  <c r="AS23" s="251"/>
      <c r="AT23" s="251"/>
      <c r="AU23" s="251"/>
      <c r="AV23" s="251"/>
      <c r="AW23" s="251"/>
      <c r="AX23" s="251"/>
      <c r="AY23" s="251"/>
      <c r="AZ23" s="251"/>
      <c r="BA23" s="251"/>
      <c r="BB23" s="251"/>
      <c r="BC23" s="251"/>
      <c r="BD23" s="251"/>
      <c r="BE23" s="251"/>
      <c r="BF23" s="251"/>
      <c r="BG23" s="251"/>
      <c r="BH23" s="251"/>
      <c r="BI23" s="251"/>
      <c r="BJ23" s="251"/>
      <c r="BK23" s="251"/>
      <c r="BL23" s="251"/>
      <c r="BM23" s="251"/>
      <c r="BN23" s="251"/>
      <c r="BO23" s="251"/>
      <c r="BP23" s="251"/>
      <c r="BQ23" s="251"/>
      <c r="BR23" s="251"/>
      <c r="BS23" s="251"/>
      <c r="BT23" s="251"/>
      <c r="BU23" s="251"/>
      <c r="BV23" s="251"/>
      <c r="BW23" s="251"/>
      <c r="BX23" s="251"/>
      <c r="BY23" s="251"/>
      <c r="BZ23" s="251"/>
      <c r="CB23" s="251"/>
      <c r="CC23" s="251"/>
      <c r="CD23" s="251"/>
      <c r="CE23" s="251"/>
      <c r="CF23" s="251"/>
      <c r="CG23" s="251"/>
      <c r="CH23" s="251"/>
      <c r="CI23" s="251"/>
      <c r="CJ23" s="251"/>
      <c r="CK23" s="251"/>
      <c r="CL23" s="251"/>
      <c r="CM23" s="251"/>
      <c r="CN23" s="251"/>
      <c r="CO23" s="251"/>
      <c r="CP23" s="251"/>
      <c r="CQ23" s="251"/>
      <c r="CR23" s="251"/>
      <c r="CS23" s="251"/>
      <c r="CT23" s="251"/>
      <c r="CU23" s="251"/>
      <c r="CV23" s="251"/>
      <c r="CW23" s="251"/>
      <c r="CX23" s="251"/>
      <c r="CY23" s="251"/>
      <c r="CZ23" s="251"/>
      <c r="DA23" s="251"/>
      <c r="DB23" s="251"/>
      <c r="DC23" s="251"/>
      <c r="DD23" s="251"/>
      <c r="DE23" s="251"/>
      <c r="DF23" s="251"/>
      <c r="DG23" s="251"/>
      <c r="DH23" s="251"/>
      <c r="DI23" s="251"/>
      <c r="DJ23" s="251"/>
      <c r="DK23" s="251"/>
      <c r="DL23" s="251"/>
      <c r="DM23" s="251"/>
      <c r="DN23" s="251"/>
      <c r="DO23" s="251"/>
      <c r="DP23" s="251"/>
    </row>
    <row r="24" spans="5:120" s="250" customFormat="1" ht="12" x14ac:dyDescent="0.2"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  <c r="AW24" s="251"/>
      <c r="AX24" s="251"/>
      <c r="AY24" s="251"/>
      <c r="AZ24" s="251"/>
      <c r="BA24" s="251"/>
      <c r="BB24" s="251"/>
      <c r="BC24" s="251"/>
      <c r="BD24" s="251"/>
      <c r="BE24" s="251"/>
      <c r="BF24" s="251"/>
      <c r="BG24" s="251"/>
      <c r="BH24" s="251"/>
      <c r="BI24" s="251"/>
      <c r="BJ24" s="251"/>
      <c r="BK24" s="251"/>
      <c r="BL24" s="251"/>
      <c r="BM24" s="251"/>
      <c r="BN24" s="251"/>
      <c r="BO24" s="251"/>
      <c r="BP24" s="251"/>
      <c r="BQ24" s="251"/>
      <c r="BR24" s="251"/>
      <c r="BS24" s="251"/>
      <c r="BT24" s="251"/>
      <c r="BU24" s="251"/>
      <c r="BV24" s="251"/>
      <c r="BW24" s="251"/>
      <c r="BX24" s="251"/>
      <c r="BY24" s="251"/>
      <c r="BZ24" s="251"/>
      <c r="CB24" s="251"/>
      <c r="CC24" s="251"/>
      <c r="CD24" s="251"/>
      <c r="CE24" s="251"/>
      <c r="CF24" s="251"/>
      <c r="CG24" s="251"/>
      <c r="CH24" s="251"/>
      <c r="CI24" s="251"/>
      <c r="CJ24" s="251"/>
      <c r="CK24" s="251"/>
      <c r="CL24" s="251"/>
      <c r="CM24" s="251"/>
      <c r="CN24" s="251"/>
      <c r="CO24" s="251"/>
      <c r="CP24" s="251"/>
      <c r="CQ24" s="251"/>
      <c r="CR24" s="251"/>
      <c r="CS24" s="251"/>
      <c r="CT24" s="251"/>
      <c r="CU24" s="251"/>
      <c r="CV24" s="251"/>
      <c r="CW24" s="251"/>
      <c r="CX24" s="251"/>
      <c r="CY24" s="251"/>
      <c r="CZ24" s="251"/>
      <c r="DA24" s="251"/>
      <c r="DB24" s="251"/>
      <c r="DC24" s="251"/>
      <c r="DD24" s="251"/>
      <c r="DE24" s="251"/>
      <c r="DF24" s="251"/>
      <c r="DG24" s="251"/>
      <c r="DH24" s="251"/>
      <c r="DI24" s="251"/>
      <c r="DJ24" s="251"/>
      <c r="DK24" s="251"/>
      <c r="DL24" s="251"/>
      <c r="DM24" s="251"/>
      <c r="DN24" s="251"/>
      <c r="DO24" s="251"/>
      <c r="DP24" s="251"/>
    </row>
    <row r="25" spans="5:120" s="250" customFormat="1" ht="12" x14ac:dyDescent="0.2"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  <c r="AS25" s="251"/>
      <c r="AT25" s="251"/>
      <c r="AU25" s="251"/>
      <c r="AV25" s="251"/>
      <c r="AW25" s="251"/>
      <c r="AX25" s="251"/>
      <c r="AY25" s="251"/>
      <c r="AZ25" s="251"/>
      <c r="BA25" s="251"/>
      <c r="BB25" s="251"/>
      <c r="BC25" s="251"/>
      <c r="BD25" s="251"/>
      <c r="BE25" s="251"/>
      <c r="BF25" s="251"/>
      <c r="BG25" s="251"/>
      <c r="BH25" s="251"/>
      <c r="BI25" s="251"/>
      <c r="BJ25" s="251"/>
      <c r="BK25" s="251"/>
      <c r="BL25" s="251"/>
      <c r="BM25" s="251"/>
      <c r="BN25" s="251"/>
      <c r="BO25" s="251"/>
      <c r="BP25" s="251"/>
      <c r="BQ25" s="251"/>
      <c r="BR25" s="251"/>
      <c r="BS25" s="251"/>
      <c r="BT25" s="251"/>
      <c r="BU25" s="251"/>
      <c r="BV25" s="251"/>
      <c r="BW25" s="251"/>
      <c r="BX25" s="251"/>
      <c r="BY25" s="251"/>
      <c r="BZ25" s="251"/>
      <c r="CB25" s="251"/>
      <c r="CC25" s="251"/>
      <c r="CD25" s="251"/>
      <c r="CE25" s="251"/>
      <c r="CF25" s="251"/>
      <c r="CG25" s="251"/>
      <c r="CH25" s="251"/>
      <c r="CI25" s="251"/>
      <c r="CJ25" s="251"/>
      <c r="CK25" s="251"/>
      <c r="CL25" s="251"/>
      <c r="CM25" s="251"/>
      <c r="CN25" s="251"/>
      <c r="CO25" s="251"/>
      <c r="CP25" s="251"/>
      <c r="CQ25" s="251"/>
      <c r="CR25" s="251"/>
      <c r="CS25" s="251"/>
      <c r="CT25" s="251"/>
      <c r="CU25" s="251"/>
      <c r="CV25" s="251"/>
      <c r="CW25" s="251"/>
      <c r="CX25" s="251"/>
      <c r="CY25" s="251"/>
      <c r="CZ25" s="251"/>
      <c r="DA25" s="251"/>
      <c r="DB25" s="251"/>
      <c r="DC25" s="251"/>
      <c r="DD25" s="251"/>
      <c r="DE25" s="251"/>
      <c r="DF25" s="251"/>
      <c r="DG25" s="251"/>
      <c r="DH25" s="251"/>
      <c r="DI25" s="251"/>
      <c r="DJ25" s="251"/>
      <c r="DK25" s="251"/>
      <c r="DL25" s="251"/>
      <c r="DM25" s="251"/>
      <c r="DN25" s="251"/>
      <c r="DO25" s="251"/>
      <c r="DP25" s="251"/>
    </row>
    <row r="26" spans="5:120" s="250" customFormat="1" ht="12" x14ac:dyDescent="0.2"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1"/>
      <c r="AU26" s="251"/>
      <c r="AV26" s="251"/>
      <c r="AW26" s="251"/>
      <c r="AX26" s="251"/>
      <c r="AY26" s="251"/>
      <c r="AZ26" s="251"/>
      <c r="BA26" s="251"/>
      <c r="BB26" s="251"/>
      <c r="BC26" s="251"/>
      <c r="BD26" s="251"/>
      <c r="BE26" s="251"/>
      <c r="BF26" s="251"/>
      <c r="BG26" s="251"/>
      <c r="BH26" s="251"/>
      <c r="BI26" s="251"/>
      <c r="BJ26" s="251"/>
      <c r="BK26" s="251"/>
      <c r="BL26" s="251"/>
      <c r="BM26" s="251"/>
      <c r="BN26" s="251"/>
      <c r="BO26" s="251"/>
      <c r="BP26" s="251"/>
      <c r="BQ26" s="251"/>
      <c r="BR26" s="251"/>
      <c r="BS26" s="251"/>
      <c r="BT26" s="251"/>
      <c r="BU26" s="251"/>
      <c r="BV26" s="251"/>
      <c r="BW26" s="251"/>
      <c r="BX26" s="251"/>
      <c r="BY26" s="251"/>
      <c r="BZ26" s="251"/>
      <c r="CB26" s="251"/>
      <c r="CC26" s="251"/>
      <c r="CD26" s="251"/>
      <c r="CE26" s="251"/>
      <c r="CF26" s="251"/>
      <c r="CG26" s="251"/>
      <c r="CH26" s="251"/>
      <c r="CI26" s="251"/>
      <c r="CJ26" s="251"/>
      <c r="CK26" s="251"/>
      <c r="CL26" s="251"/>
      <c r="CM26" s="251"/>
      <c r="CN26" s="251"/>
      <c r="CO26" s="251"/>
      <c r="CP26" s="251"/>
      <c r="CQ26" s="251"/>
      <c r="CR26" s="251"/>
      <c r="CS26" s="251"/>
      <c r="CT26" s="251"/>
      <c r="CU26" s="251"/>
      <c r="CV26" s="251"/>
      <c r="CW26" s="251"/>
      <c r="CX26" s="251"/>
      <c r="CY26" s="251"/>
      <c r="CZ26" s="251"/>
      <c r="DA26" s="251"/>
      <c r="DB26" s="251"/>
      <c r="DC26" s="251"/>
      <c r="DD26" s="251"/>
      <c r="DE26" s="251"/>
      <c r="DF26" s="251"/>
      <c r="DG26" s="251"/>
      <c r="DH26" s="251"/>
      <c r="DI26" s="251"/>
      <c r="DJ26" s="251"/>
      <c r="DK26" s="251"/>
      <c r="DL26" s="251"/>
      <c r="DM26" s="251"/>
      <c r="DN26" s="251"/>
      <c r="DO26" s="251"/>
      <c r="DP26" s="251"/>
    </row>
    <row r="27" spans="5:120" s="250" customFormat="1" ht="12" x14ac:dyDescent="0.2"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1"/>
      <c r="AU27" s="251"/>
      <c r="AV27" s="251"/>
      <c r="AW27" s="251"/>
      <c r="AX27" s="251"/>
      <c r="AY27" s="251"/>
      <c r="AZ27" s="251"/>
      <c r="BA27" s="251"/>
      <c r="BB27" s="251"/>
      <c r="BC27" s="251"/>
      <c r="BD27" s="251"/>
      <c r="BE27" s="251"/>
      <c r="BF27" s="251"/>
      <c r="BG27" s="251"/>
      <c r="BH27" s="251"/>
      <c r="BI27" s="251"/>
      <c r="BJ27" s="251"/>
      <c r="BK27" s="251"/>
      <c r="BL27" s="251"/>
      <c r="BM27" s="251"/>
      <c r="BN27" s="251"/>
      <c r="BO27" s="251"/>
      <c r="BP27" s="251"/>
      <c r="BQ27" s="251"/>
      <c r="BR27" s="251"/>
      <c r="BS27" s="251"/>
      <c r="BT27" s="251"/>
      <c r="BU27" s="251"/>
      <c r="BV27" s="251"/>
      <c r="BW27" s="251"/>
      <c r="BX27" s="251"/>
      <c r="BY27" s="251"/>
      <c r="BZ27" s="251"/>
      <c r="CB27" s="251"/>
      <c r="CC27" s="251"/>
      <c r="CD27" s="251"/>
      <c r="CE27" s="251"/>
      <c r="CF27" s="251"/>
      <c r="CG27" s="251"/>
      <c r="CH27" s="251"/>
      <c r="CI27" s="251"/>
      <c r="CJ27" s="251"/>
      <c r="CK27" s="251"/>
      <c r="CL27" s="251"/>
      <c r="CM27" s="251"/>
      <c r="CN27" s="251"/>
      <c r="CO27" s="251"/>
      <c r="CP27" s="251"/>
      <c r="CQ27" s="251"/>
      <c r="CR27" s="251"/>
      <c r="CS27" s="251"/>
      <c r="CT27" s="251"/>
      <c r="CU27" s="251"/>
      <c r="CV27" s="251"/>
      <c r="CW27" s="251"/>
      <c r="CX27" s="251"/>
      <c r="CY27" s="251"/>
      <c r="CZ27" s="251"/>
      <c r="DA27" s="251"/>
      <c r="DB27" s="251"/>
      <c r="DC27" s="251"/>
      <c r="DD27" s="251"/>
      <c r="DE27" s="251"/>
      <c r="DF27" s="251"/>
      <c r="DG27" s="251"/>
      <c r="DH27" s="251"/>
      <c r="DI27" s="251"/>
      <c r="DJ27" s="251"/>
      <c r="DK27" s="251"/>
      <c r="DL27" s="251"/>
      <c r="DM27" s="251"/>
      <c r="DN27" s="251"/>
      <c r="DO27" s="251"/>
      <c r="DP27" s="251"/>
    </row>
    <row r="28" spans="5:120" s="250" customFormat="1" ht="12" x14ac:dyDescent="0.2"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  <c r="AS28" s="251"/>
      <c r="AT28" s="251"/>
      <c r="AU28" s="251"/>
      <c r="AV28" s="251"/>
      <c r="AW28" s="251"/>
      <c r="AX28" s="251"/>
      <c r="AY28" s="251"/>
      <c r="AZ28" s="251"/>
      <c r="BA28" s="251"/>
      <c r="BB28" s="251"/>
      <c r="BC28" s="251"/>
      <c r="BD28" s="251"/>
      <c r="BE28" s="251"/>
      <c r="BF28" s="251"/>
      <c r="BG28" s="251"/>
      <c r="BH28" s="251"/>
      <c r="BI28" s="251"/>
      <c r="BJ28" s="251"/>
      <c r="BK28" s="251"/>
      <c r="BL28" s="251"/>
      <c r="BM28" s="251"/>
      <c r="BN28" s="251"/>
      <c r="BO28" s="251"/>
      <c r="BP28" s="251"/>
      <c r="BQ28" s="251"/>
      <c r="BR28" s="251"/>
      <c r="BS28" s="251"/>
      <c r="BT28" s="251"/>
      <c r="BU28" s="251"/>
      <c r="BV28" s="251"/>
      <c r="BW28" s="251"/>
      <c r="BX28" s="251"/>
      <c r="BY28" s="251"/>
      <c r="BZ28" s="251"/>
      <c r="CB28" s="251"/>
      <c r="CC28" s="251"/>
      <c r="CD28" s="251"/>
      <c r="CE28" s="251"/>
      <c r="CF28" s="251"/>
      <c r="CG28" s="251"/>
      <c r="CH28" s="251"/>
      <c r="CI28" s="251"/>
      <c r="CJ28" s="251"/>
      <c r="CK28" s="251"/>
      <c r="CL28" s="251"/>
      <c r="CM28" s="251"/>
      <c r="CN28" s="251"/>
      <c r="CO28" s="251"/>
      <c r="CP28" s="251"/>
      <c r="CQ28" s="251"/>
      <c r="CR28" s="251"/>
      <c r="CS28" s="251"/>
      <c r="CT28" s="251"/>
      <c r="CU28" s="251"/>
      <c r="CV28" s="251"/>
      <c r="CW28" s="251"/>
      <c r="CX28" s="251"/>
      <c r="CY28" s="251"/>
      <c r="CZ28" s="251"/>
      <c r="DA28" s="251"/>
      <c r="DB28" s="251"/>
      <c r="DC28" s="251"/>
      <c r="DD28" s="251"/>
      <c r="DE28" s="251"/>
      <c r="DF28" s="251"/>
      <c r="DG28" s="251"/>
      <c r="DH28" s="251"/>
      <c r="DI28" s="251"/>
      <c r="DJ28" s="251"/>
      <c r="DK28" s="251"/>
      <c r="DL28" s="251"/>
      <c r="DM28" s="251"/>
      <c r="DN28" s="251"/>
      <c r="DO28" s="251"/>
      <c r="DP28" s="251"/>
    </row>
    <row r="29" spans="5:120" s="250" customFormat="1" ht="12" x14ac:dyDescent="0.2"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  <c r="AT29" s="251"/>
      <c r="AU29" s="251"/>
      <c r="AV29" s="251"/>
      <c r="AW29" s="251"/>
      <c r="AX29" s="251"/>
      <c r="AY29" s="251"/>
      <c r="AZ29" s="251"/>
      <c r="BA29" s="251"/>
      <c r="BB29" s="251"/>
      <c r="BC29" s="251"/>
      <c r="BD29" s="251"/>
      <c r="BE29" s="251"/>
      <c r="BF29" s="251"/>
      <c r="BG29" s="251"/>
      <c r="BH29" s="251"/>
      <c r="BI29" s="251"/>
      <c r="BJ29" s="251"/>
      <c r="BK29" s="251"/>
      <c r="BL29" s="251"/>
      <c r="BM29" s="251"/>
      <c r="BN29" s="251"/>
      <c r="BO29" s="251"/>
      <c r="BP29" s="251"/>
      <c r="BQ29" s="251"/>
      <c r="BR29" s="251"/>
      <c r="BS29" s="251"/>
      <c r="BT29" s="251"/>
      <c r="BU29" s="251"/>
      <c r="BV29" s="251"/>
      <c r="BW29" s="251"/>
      <c r="BX29" s="251"/>
      <c r="BY29" s="251"/>
      <c r="BZ29" s="251"/>
      <c r="CB29" s="251"/>
      <c r="CC29" s="251"/>
      <c r="CD29" s="251"/>
      <c r="CE29" s="251"/>
      <c r="CF29" s="251"/>
      <c r="CG29" s="251"/>
      <c r="CH29" s="251"/>
      <c r="CI29" s="251"/>
      <c r="CJ29" s="251"/>
      <c r="CK29" s="251"/>
      <c r="CL29" s="251"/>
      <c r="CM29" s="251"/>
      <c r="CN29" s="251"/>
      <c r="CO29" s="251"/>
      <c r="CP29" s="251"/>
      <c r="CQ29" s="251"/>
      <c r="CR29" s="251"/>
      <c r="CS29" s="251"/>
      <c r="CT29" s="251"/>
      <c r="CU29" s="251"/>
      <c r="CV29" s="251"/>
      <c r="CW29" s="251"/>
      <c r="CX29" s="251"/>
      <c r="CY29" s="251"/>
      <c r="CZ29" s="251"/>
      <c r="DA29" s="251"/>
      <c r="DB29" s="251"/>
      <c r="DC29" s="251"/>
      <c r="DD29" s="251"/>
      <c r="DE29" s="251"/>
      <c r="DF29" s="251"/>
      <c r="DG29" s="251"/>
      <c r="DH29" s="251"/>
      <c r="DI29" s="251"/>
      <c r="DJ29" s="251"/>
      <c r="DK29" s="251"/>
      <c r="DL29" s="251"/>
      <c r="DM29" s="251"/>
      <c r="DN29" s="251"/>
      <c r="DO29" s="251"/>
      <c r="DP29" s="251"/>
    </row>
    <row r="30" spans="5:120" s="250" customFormat="1" ht="12" x14ac:dyDescent="0.2"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251"/>
      <c r="AS30" s="251"/>
      <c r="AT30" s="251"/>
      <c r="AU30" s="251"/>
      <c r="AV30" s="251"/>
      <c r="AW30" s="251"/>
      <c r="AX30" s="251"/>
      <c r="AY30" s="251"/>
      <c r="AZ30" s="251"/>
      <c r="BA30" s="251"/>
      <c r="BB30" s="251"/>
      <c r="BC30" s="251"/>
      <c r="BD30" s="251"/>
      <c r="BE30" s="251"/>
      <c r="BF30" s="251"/>
      <c r="BG30" s="251"/>
      <c r="BH30" s="251"/>
      <c r="BI30" s="251"/>
      <c r="BJ30" s="251"/>
      <c r="BK30" s="251"/>
      <c r="BL30" s="251"/>
      <c r="BM30" s="251"/>
      <c r="BN30" s="251"/>
      <c r="BO30" s="251"/>
      <c r="BP30" s="251"/>
      <c r="BQ30" s="251"/>
      <c r="BR30" s="251"/>
      <c r="BS30" s="251"/>
      <c r="BT30" s="251"/>
      <c r="BU30" s="251"/>
      <c r="BV30" s="251"/>
      <c r="BW30" s="251"/>
      <c r="BX30" s="251"/>
      <c r="BY30" s="251"/>
      <c r="BZ30" s="251"/>
      <c r="CB30" s="251"/>
      <c r="CC30" s="251"/>
      <c r="CD30" s="251"/>
      <c r="CE30" s="251"/>
      <c r="CF30" s="251"/>
      <c r="CG30" s="251"/>
      <c r="CH30" s="251"/>
      <c r="CI30" s="251"/>
      <c r="CJ30" s="251"/>
      <c r="CK30" s="251"/>
      <c r="CL30" s="251"/>
      <c r="CM30" s="251"/>
      <c r="CN30" s="251"/>
      <c r="CO30" s="251"/>
      <c r="CP30" s="251"/>
      <c r="CQ30" s="251"/>
      <c r="CR30" s="251"/>
      <c r="CS30" s="251"/>
      <c r="CT30" s="251"/>
      <c r="CU30" s="251"/>
      <c r="CV30" s="251"/>
      <c r="CW30" s="251"/>
      <c r="CX30" s="251"/>
      <c r="CY30" s="251"/>
      <c r="CZ30" s="251"/>
      <c r="DA30" s="251"/>
      <c r="DB30" s="251"/>
      <c r="DC30" s="251"/>
      <c r="DD30" s="251"/>
      <c r="DE30" s="251"/>
      <c r="DF30" s="251"/>
      <c r="DG30" s="251"/>
      <c r="DH30" s="251"/>
      <c r="DI30" s="251"/>
      <c r="DJ30" s="251"/>
      <c r="DK30" s="251"/>
      <c r="DL30" s="251"/>
      <c r="DM30" s="251"/>
      <c r="DN30" s="251"/>
      <c r="DO30" s="251"/>
      <c r="DP30" s="251"/>
    </row>
    <row r="31" spans="5:120" s="250" customFormat="1" ht="12" x14ac:dyDescent="0.2"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  <c r="AS31" s="251"/>
      <c r="AT31" s="251"/>
      <c r="AU31" s="251"/>
      <c r="AV31" s="251"/>
      <c r="AW31" s="251"/>
      <c r="AX31" s="251"/>
      <c r="AY31" s="251"/>
      <c r="AZ31" s="251"/>
      <c r="BA31" s="251"/>
      <c r="BB31" s="251"/>
      <c r="BC31" s="251"/>
      <c r="BD31" s="251"/>
      <c r="BE31" s="251"/>
      <c r="BF31" s="251"/>
      <c r="BG31" s="251"/>
      <c r="BH31" s="251"/>
      <c r="BI31" s="251"/>
      <c r="BJ31" s="251"/>
      <c r="BK31" s="251"/>
      <c r="BL31" s="251"/>
      <c r="BM31" s="251"/>
      <c r="BN31" s="251"/>
      <c r="BO31" s="251"/>
      <c r="BP31" s="251"/>
      <c r="BQ31" s="251"/>
      <c r="BR31" s="251"/>
      <c r="BS31" s="251"/>
      <c r="BT31" s="251"/>
      <c r="BU31" s="251"/>
      <c r="BV31" s="251"/>
      <c r="BW31" s="251"/>
      <c r="BX31" s="251"/>
      <c r="BY31" s="251"/>
      <c r="BZ31" s="251"/>
      <c r="CB31" s="251"/>
      <c r="CC31" s="251"/>
      <c r="CD31" s="251"/>
      <c r="CE31" s="251"/>
      <c r="CF31" s="251"/>
      <c r="CG31" s="251"/>
      <c r="CH31" s="251"/>
      <c r="CI31" s="251"/>
      <c r="CJ31" s="251"/>
      <c r="CK31" s="251"/>
      <c r="CL31" s="251"/>
      <c r="CM31" s="251"/>
      <c r="CN31" s="251"/>
      <c r="CO31" s="251"/>
      <c r="CP31" s="251"/>
      <c r="CQ31" s="251"/>
      <c r="CR31" s="251"/>
      <c r="CS31" s="251"/>
      <c r="CT31" s="251"/>
      <c r="CU31" s="251"/>
      <c r="CV31" s="251"/>
      <c r="CW31" s="251"/>
      <c r="CX31" s="251"/>
      <c r="CY31" s="251"/>
      <c r="CZ31" s="251"/>
      <c r="DA31" s="251"/>
      <c r="DB31" s="251"/>
      <c r="DC31" s="251"/>
      <c r="DD31" s="251"/>
      <c r="DE31" s="251"/>
      <c r="DF31" s="251"/>
      <c r="DG31" s="251"/>
      <c r="DH31" s="251"/>
      <c r="DI31" s="251"/>
      <c r="DJ31" s="251"/>
      <c r="DK31" s="251"/>
      <c r="DL31" s="251"/>
      <c r="DM31" s="251"/>
      <c r="DN31" s="251"/>
      <c r="DO31" s="251"/>
      <c r="DP31" s="251"/>
    </row>
    <row r="32" spans="5:120" s="250" customFormat="1" ht="12" x14ac:dyDescent="0.2"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  <c r="BF32" s="251"/>
      <c r="BG32" s="251"/>
      <c r="BH32" s="251"/>
      <c r="BI32" s="251"/>
      <c r="BJ32" s="251"/>
      <c r="BK32" s="251"/>
      <c r="BL32" s="251"/>
      <c r="BM32" s="251"/>
      <c r="BN32" s="251"/>
      <c r="BO32" s="251"/>
      <c r="BP32" s="251"/>
      <c r="BQ32" s="251"/>
      <c r="BR32" s="251"/>
      <c r="BS32" s="251"/>
      <c r="BT32" s="251"/>
      <c r="BU32" s="251"/>
      <c r="BV32" s="251"/>
      <c r="BW32" s="251"/>
      <c r="BX32" s="251"/>
      <c r="BY32" s="251"/>
      <c r="BZ32" s="251"/>
      <c r="CB32" s="251"/>
      <c r="CC32" s="251"/>
      <c r="CD32" s="251"/>
      <c r="CE32" s="251"/>
      <c r="CF32" s="251"/>
      <c r="CG32" s="251"/>
      <c r="CH32" s="251"/>
      <c r="CI32" s="251"/>
      <c r="CJ32" s="251"/>
      <c r="CK32" s="251"/>
      <c r="CL32" s="251"/>
      <c r="CM32" s="251"/>
      <c r="CN32" s="251"/>
      <c r="CO32" s="251"/>
      <c r="CP32" s="251"/>
      <c r="CQ32" s="251"/>
      <c r="CR32" s="251"/>
      <c r="CS32" s="251"/>
      <c r="CT32" s="251"/>
      <c r="CU32" s="251"/>
      <c r="CV32" s="251"/>
      <c r="CW32" s="251"/>
      <c r="CX32" s="251"/>
      <c r="CY32" s="251"/>
      <c r="CZ32" s="251"/>
      <c r="DA32" s="251"/>
      <c r="DB32" s="251"/>
      <c r="DC32" s="251"/>
      <c r="DD32" s="251"/>
      <c r="DE32" s="251"/>
      <c r="DF32" s="251"/>
      <c r="DG32" s="251"/>
      <c r="DH32" s="251"/>
      <c r="DI32" s="251"/>
      <c r="DJ32" s="251"/>
      <c r="DK32" s="251"/>
      <c r="DL32" s="251"/>
      <c r="DM32" s="251"/>
      <c r="DN32" s="251"/>
      <c r="DO32" s="251"/>
      <c r="DP32" s="251"/>
    </row>
    <row r="33" spans="5:120" s="250" customFormat="1" ht="12" x14ac:dyDescent="0.2"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  <c r="BS33" s="251"/>
      <c r="BT33" s="251"/>
      <c r="BU33" s="251"/>
      <c r="BV33" s="251"/>
      <c r="BW33" s="251"/>
      <c r="BX33" s="251"/>
      <c r="BY33" s="251"/>
      <c r="BZ33" s="251"/>
      <c r="CB33" s="251"/>
      <c r="CC33" s="251"/>
      <c r="CD33" s="251"/>
      <c r="CE33" s="251"/>
      <c r="CF33" s="251"/>
      <c r="CG33" s="251"/>
      <c r="CH33" s="251"/>
      <c r="CI33" s="251"/>
      <c r="CJ33" s="251"/>
      <c r="CK33" s="251"/>
      <c r="CL33" s="251"/>
      <c r="CM33" s="251"/>
      <c r="CN33" s="251"/>
      <c r="CO33" s="251"/>
      <c r="CP33" s="251"/>
      <c r="CQ33" s="251"/>
      <c r="CR33" s="251"/>
      <c r="CS33" s="251"/>
      <c r="CT33" s="251"/>
      <c r="CU33" s="251"/>
      <c r="CV33" s="251"/>
      <c r="CW33" s="251"/>
      <c r="CX33" s="251"/>
      <c r="CY33" s="251"/>
      <c r="CZ33" s="251"/>
      <c r="DA33" s="251"/>
      <c r="DB33" s="251"/>
      <c r="DC33" s="251"/>
      <c r="DD33" s="251"/>
      <c r="DE33" s="251"/>
      <c r="DF33" s="251"/>
      <c r="DG33" s="251"/>
      <c r="DH33" s="251"/>
      <c r="DI33" s="251"/>
      <c r="DJ33" s="251"/>
      <c r="DK33" s="251"/>
      <c r="DL33" s="251"/>
      <c r="DM33" s="251"/>
      <c r="DN33" s="251"/>
      <c r="DO33" s="251"/>
      <c r="DP33" s="251"/>
    </row>
    <row r="34" spans="5:120" s="250" customFormat="1" ht="12" x14ac:dyDescent="0.2"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Q34" s="251"/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1"/>
      <c r="BQ34" s="251"/>
      <c r="BR34" s="251"/>
      <c r="BS34" s="251"/>
      <c r="BT34" s="251"/>
      <c r="BU34" s="251"/>
      <c r="BV34" s="251"/>
      <c r="BW34" s="251"/>
      <c r="BX34" s="251"/>
      <c r="BY34" s="251"/>
      <c r="BZ34" s="251"/>
      <c r="CB34" s="251"/>
      <c r="CC34" s="251"/>
      <c r="CD34" s="251"/>
      <c r="CE34" s="251"/>
      <c r="CF34" s="251"/>
      <c r="CG34" s="251"/>
      <c r="CH34" s="251"/>
      <c r="CI34" s="251"/>
      <c r="CJ34" s="251"/>
      <c r="CK34" s="251"/>
      <c r="CL34" s="251"/>
      <c r="CM34" s="251"/>
      <c r="CN34" s="251"/>
      <c r="CO34" s="251"/>
      <c r="CP34" s="251"/>
      <c r="CQ34" s="251"/>
      <c r="CR34" s="251"/>
      <c r="CS34" s="251"/>
      <c r="CT34" s="251"/>
      <c r="CU34" s="251"/>
      <c r="CV34" s="251"/>
      <c r="CW34" s="251"/>
      <c r="CX34" s="251"/>
      <c r="CY34" s="251"/>
      <c r="CZ34" s="251"/>
      <c r="DA34" s="251"/>
      <c r="DB34" s="251"/>
      <c r="DC34" s="251"/>
      <c r="DD34" s="251"/>
      <c r="DE34" s="251"/>
      <c r="DF34" s="251"/>
      <c r="DG34" s="251"/>
      <c r="DH34" s="251"/>
      <c r="DI34" s="251"/>
      <c r="DJ34" s="251"/>
      <c r="DK34" s="251"/>
      <c r="DL34" s="251"/>
      <c r="DM34" s="251"/>
      <c r="DN34" s="251"/>
      <c r="DO34" s="251"/>
      <c r="DP34" s="251"/>
    </row>
    <row r="35" spans="5:120" s="250" customFormat="1" ht="12" x14ac:dyDescent="0.2"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1"/>
      <c r="AL35" s="251"/>
      <c r="AM35" s="251"/>
      <c r="AN35" s="251"/>
      <c r="AO35" s="251"/>
      <c r="AP35" s="251"/>
      <c r="AQ35" s="251"/>
      <c r="AR35" s="251"/>
      <c r="AS35" s="251"/>
      <c r="AT35" s="251"/>
      <c r="AU35" s="251"/>
      <c r="AV35" s="251"/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1"/>
      <c r="BQ35" s="251"/>
      <c r="BR35" s="251"/>
      <c r="BS35" s="251"/>
      <c r="BT35" s="251"/>
      <c r="BU35" s="251"/>
      <c r="BV35" s="251"/>
      <c r="BW35" s="251"/>
      <c r="BX35" s="251"/>
      <c r="BY35" s="251"/>
      <c r="BZ35" s="251"/>
      <c r="CB35" s="251"/>
      <c r="CC35" s="251"/>
      <c r="CD35" s="251"/>
      <c r="CE35" s="251"/>
      <c r="CF35" s="251"/>
      <c r="CG35" s="251"/>
      <c r="CH35" s="251"/>
      <c r="CI35" s="251"/>
      <c r="CJ35" s="251"/>
      <c r="CK35" s="251"/>
      <c r="CL35" s="251"/>
      <c r="CM35" s="251"/>
      <c r="CN35" s="251"/>
      <c r="CO35" s="251"/>
      <c r="CP35" s="251"/>
      <c r="CQ35" s="251"/>
      <c r="CR35" s="251"/>
      <c r="CS35" s="251"/>
      <c r="CT35" s="251"/>
      <c r="CU35" s="251"/>
      <c r="CV35" s="251"/>
      <c r="CW35" s="251"/>
      <c r="CX35" s="251"/>
      <c r="CY35" s="251"/>
      <c r="CZ35" s="251"/>
      <c r="DA35" s="251"/>
      <c r="DB35" s="251"/>
      <c r="DC35" s="251"/>
      <c r="DD35" s="251"/>
      <c r="DE35" s="251"/>
      <c r="DF35" s="251"/>
      <c r="DG35" s="251"/>
      <c r="DH35" s="251"/>
      <c r="DI35" s="251"/>
      <c r="DJ35" s="251"/>
      <c r="DK35" s="251"/>
      <c r="DL35" s="251"/>
      <c r="DM35" s="251"/>
      <c r="DN35" s="251"/>
      <c r="DO35" s="251"/>
      <c r="DP35" s="251"/>
    </row>
    <row r="36" spans="5:120" s="250" customFormat="1" ht="12" x14ac:dyDescent="0.2"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1"/>
      <c r="BR36" s="251"/>
      <c r="BS36" s="251"/>
      <c r="BT36" s="251"/>
      <c r="BU36" s="251"/>
      <c r="BV36" s="251"/>
      <c r="BW36" s="251"/>
      <c r="BX36" s="251"/>
      <c r="BY36" s="251"/>
      <c r="BZ36" s="251"/>
      <c r="CB36" s="251"/>
      <c r="CC36" s="251"/>
      <c r="CD36" s="251"/>
      <c r="CE36" s="251"/>
      <c r="CF36" s="251"/>
      <c r="CG36" s="251"/>
      <c r="CH36" s="251"/>
      <c r="CI36" s="251"/>
      <c r="CJ36" s="251"/>
      <c r="CK36" s="251"/>
      <c r="CL36" s="251"/>
      <c r="CM36" s="251"/>
      <c r="CN36" s="251"/>
      <c r="CO36" s="251"/>
      <c r="CP36" s="251"/>
      <c r="CQ36" s="251"/>
      <c r="CR36" s="251"/>
      <c r="CS36" s="251"/>
      <c r="CT36" s="251"/>
      <c r="CU36" s="251"/>
      <c r="CV36" s="251"/>
      <c r="CW36" s="251"/>
      <c r="CX36" s="251"/>
      <c r="CY36" s="251"/>
      <c r="CZ36" s="251"/>
      <c r="DA36" s="251"/>
      <c r="DB36" s="251"/>
      <c r="DC36" s="251"/>
      <c r="DD36" s="251"/>
      <c r="DE36" s="251"/>
      <c r="DF36" s="251"/>
      <c r="DG36" s="251"/>
      <c r="DH36" s="251"/>
      <c r="DI36" s="251"/>
      <c r="DJ36" s="251"/>
      <c r="DK36" s="251"/>
      <c r="DL36" s="251"/>
      <c r="DM36" s="251"/>
      <c r="DN36" s="251"/>
      <c r="DO36" s="251"/>
      <c r="DP36" s="251"/>
    </row>
    <row r="37" spans="5:120" s="250" customFormat="1" ht="12" x14ac:dyDescent="0.2"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51"/>
      <c r="CB37" s="251"/>
      <c r="CC37" s="251"/>
      <c r="CD37" s="251"/>
      <c r="CE37" s="251"/>
      <c r="CF37" s="251"/>
      <c r="CG37" s="251"/>
      <c r="CH37" s="251"/>
      <c r="CI37" s="251"/>
      <c r="CJ37" s="251"/>
      <c r="CK37" s="251"/>
      <c r="CL37" s="251"/>
      <c r="CM37" s="251"/>
      <c r="CN37" s="251"/>
      <c r="CO37" s="251"/>
      <c r="CP37" s="251"/>
      <c r="CQ37" s="251"/>
      <c r="CR37" s="251"/>
      <c r="CS37" s="251"/>
      <c r="CT37" s="251"/>
      <c r="CU37" s="251"/>
      <c r="CV37" s="251"/>
      <c r="CW37" s="251"/>
      <c r="CX37" s="251"/>
      <c r="CY37" s="251"/>
      <c r="CZ37" s="251"/>
      <c r="DA37" s="251"/>
      <c r="DB37" s="251"/>
      <c r="DC37" s="251"/>
      <c r="DD37" s="251"/>
      <c r="DE37" s="251"/>
      <c r="DF37" s="251"/>
      <c r="DG37" s="251"/>
      <c r="DH37" s="251"/>
      <c r="DI37" s="251"/>
      <c r="DJ37" s="251"/>
      <c r="DK37" s="251"/>
      <c r="DL37" s="251"/>
      <c r="DM37" s="251"/>
      <c r="DN37" s="251"/>
      <c r="DO37" s="251"/>
      <c r="DP37" s="251"/>
    </row>
    <row r="38" spans="5:120" s="250" customFormat="1" ht="12" x14ac:dyDescent="0.2"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1"/>
      <c r="BQ38" s="251"/>
      <c r="BR38" s="251"/>
      <c r="BS38" s="251"/>
      <c r="BT38" s="251"/>
      <c r="BU38" s="251"/>
      <c r="BV38" s="251"/>
      <c r="BW38" s="251"/>
      <c r="BX38" s="251"/>
      <c r="BY38" s="251"/>
      <c r="BZ38" s="251"/>
      <c r="CB38" s="251"/>
      <c r="CC38" s="251"/>
      <c r="CD38" s="251"/>
      <c r="CE38" s="251"/>
      <c r="CF38" s="251"/>
      <c r="CG38" s="251"/>
      <c r="CH38" s="251"/>
      <c r="CI38" s="251"/>
      <c r="CJ38" s="251"/>
      <c r="CK38" s="251"/>
      <c r="CL38" s="251"/>
      <c r="CM38" s="251"/>
      <c r="CN38" s="251"/>
      <c r="CO38" s="251"/>
      <c r="CP38" s="251"/>
      <c r="CQ38" s="251"/>
      <c r="CR38" s="251"/>
      <c r="CS38" s="251"/>
      <c r="CT38" s="251"/>
      <c r="CU38" s="251"/>
      <c r="CV38" s="251"/>
      <c r="CW38" s="251"/>
      <c r="CX38" s="251"/>
      <c r="CY38" s="251"/>
      <c r="CZ38" s="251"/>
      <c r="DA38" s="251"/>
      <c r="DB38" s="251"/>
      <c r="DC38" s="251"/>
      <c r="DD38" s="251"/>
      <c r="DE38" s="251"/>
      <c r="DF38" s="251"/>
      <c r="DG38" s="251"/>
      <c r="DH38" s="251"/>
      <c r="DI38" s="251"/>
      <c r="DJ38" s="251"/>
      <c r="DK38" s="251"/>
      <c r="DL38" s="251"/>
      <c r="DM38" s="251"/>
      <c r="DN38" s="251"/>
      <c r="DO38" s="251"/>
      <c r="DP38" s="251"/>
    </row>
    <row r="39" spans="5:120" s="250" customFormat="1" ht="12" x14ac:dyDescent="0.2"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BP39" s="251"/>
      <c r="BQ39" s="251"/>
      <c r="BR39" s="251"/>
      <c r="BS39" s="251"/>
      <c r="BT39" s="251"/>
      <c r="BU39" s="251"/>
      <c r="BV39" s="251"/>
      <c r="BW39" s="251"/>
      <c r="BX39" s="251"/>
      <c r="BY39" s="251"/>
      <c r="BZ39" s="251"/>
      <c r="CB39" s="251"/>
      <c r="CC39" s="251"/>
      <c r="CD39" s="251"/>
      <c r="CE39" s="251"/>
      <c r="CF39" s="251"/>
      <c r="CG39" s="251"/>
      <c r="CH39" s="251"/>
      <c r="CI39" s="251"/>
      <c r="CJ39" s="251"/>
      <c r="CK39" s="251"/>
      <c r="CL39" s="251"/>
      <c r="CM39" s="251"/>
      <c r="CN39" s="251"/>
      <c r="CO39" s="251"/>
      <c r="CP39" s="251"/>
      <c r="CQ39" s="251"/>
      <c r="CR39" s="251"/>
      <c r="CS39" s="251"/>
      <c r="CT39" s="251"/>
      <c r="CU39" s="251"/>
      <c r="CV39" s="251"/>
      <c r="CW39" s="251"/>
      <c r="CX39" s="251"/>
      <c r="CY39" s="251"/>
      <c r="CZ39" s="251"/>
      <c r="DA39" s="251"/>
      <c r="DB39" s="251"/>
      <c r="DC39" s="251"/>
      <c r="DD39" s="251"/>
      <c r="DE39" s="251"/>
      <c r="DF39" s="251"/>
      <c r="DG39" s="251"/>
      <c r="DH39" s="251"/>
      <c r="DI39" s="251"/>
      <c r="DJ39" s="251"/>
      <c r="DK39" s="251"/>
      <c r="DL39" s="251"/>
      <c r="DM39" s="251"/>
      <c r="DN39" s="251"/>
      <c r="DO39" s="251"/>
      <c r="DP39" s="251"/>
    </row>
    <row r="40" spans="5:120" s="250" customFormat="1" ht="12" x14ac:dyDescent="0.2"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  <c r="BQ40" s="251"/>
      <c r="BR40" s="251"/>
      <c r="BS40" s="251"/>
      <c r="BT40" s="251"/>
      <c r="BU40" s="251"/>
      <c r="BV40" s="251"/>
      <c r="BW40" s="251"/>
      <c r="BX40" s="251"/>
      <c r="BY40" s="251"/>
      <c r="BZ40" s="251"/>
      <c r="CB40" s="251"/>
      <c r="CC40" s="251"/>
      <c r="CD40" s="251"/>
      <c r="CE40" s="251"/>
      <c r="CF40" s="251"/>
      <c r="CG40" s="251"/>
      <c r="CH40" s="251"/>
      <c r="CI40" s="251"/>
      <c r="CJ40" s="251"/>
      <c r="CK40" s="251"/>
      <c r="CL40" s="251"/>
      <c r="CM40" s="251"/>
      <c r="CN40" s="251"/>
      <c r="CO40" s="251"/>
      <c r="CP40" s="251"/>
      <c r="CQ40" s="251"/>
      <c r="CR40" s="251"/>
      <c r="CS40" s="251"/>
      <c r="CT40" s="251"/>
      <c r="CU40" s="251"/>
      <c r="CV40" s="251"/>
      <c r="CW40" s="251"/>
      <c r="CX40" s="251"/>
      <c r="CY40" s="251"/>
      <c r="CZ40" s="251"/>
      <c r="DA40" s="251"/>
      <c r="DB40" s="251"/>
      <c r="DC40" s="251"/>
      <c r="DD40" s="251"/>
      <c r="DE40" s="251"/>
      <c r="DF40" s="251"/>
      <c r="DG40" s="251"/>
      <c r="DH40" s="251"/>
      <c r="DI40" s="251"/>
      <c r="DJ40" s="251"/>
      <c r="DK40" s="251"/>
      <c r="DL40" s="251"/>
      <c r="DM40" s="251"/>
      <c r="DN40" s="251"/>
      <c r="DO40" s="251"/>
      <c r="DP40" s="251"/>
    </row>
    <row r="41" spans="5:120" s="250" customFormat="1" ht="12" x14ac:dyDescent="0.2"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  <c r="BQ41" s="251"/>
      <c r="BR41" s="251"/>
      <c r="BS41" s="251"/>
      <c r="BT41" s="251"/>
      <c r="BU41" s="251"/>
      <c r="BV41" s="251"/>
      <c r="BW41" s="251"/>
      <c r="BX41" s="251"/>
      <c r="BY41" s="251"/>
      <c r="BZ41" s="251"/>
      <c r="CB41" s="251"/>
      <c r="CC41" s="251"/>
      <c r="CD41" s="251"/>
      <c r="CE41" s="251"/>
      <c r="CF41" s="251"/>
      <c r="CG41" s="251"/>
      <c r="CH41" s="251"/>
      <c r="CI41" s="251"/>
      <c r="CJ41" s="251"/>
      <c r="CK41" s="251"/>
      <c r="CL41" s="251"/>
      <c r="CM41" s="251"/>
      <c r="CN41" s="251"/>
      <c r="CO41" s="251"/>
      <c r="CP41" s="251"/>
      <c r="CQ41" s="251"/>
      <c r="CR41" s="251"/>
      <c r="CS41" s="251"/>
      <c r="CT41" s="251"/>
      <c r="CU41" s="251"/>
      <c r="CV41" s="251"/>
      <c r="CW41" s="251"/>
      <c r="CX41" s="251"/>
      <c r="CY41" s="251"/>
      <c r="CZ41" s="251"/>
      <c r="DA41" s="251"/>
      <c r="DB41" s="251"/>
      <c r="DC41" s="251"/>
      <c r="DD41" s="251"/>
      <c r="DE41" s="251"/>
      <c r="DF41" s="251"/>
      <c r="DG41" s="251"/>
      <c r="DH41" s="251"/>
      <c r="DI41" s="251"/>
      <c r="DJ41" s="251"/>
      <c r="DK41" s="251"/>
      <c r="DL41" s="251"/>
      <c r="DM41" s="251"/>
      <c r="DN41" s="251"/>
      <c r="DO41" s="251"/>
      <c r="DP41" s="251"/>
    </row>
    <row r="42" spans="5:120" s="250" customFormat="1" ht="12" x14ac:dyDescent="0.2"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1"/>
      <c r="AY42" s="251"/>
      <c r="AZ42" s="251"/>
      <c r="BA42" s="251"/>
      <c r="BB42" s="251"/>
      <c r="BC42" s="251"/>
      <c r="BD42" s="251"/>
      <c r="BE42" s="251"/>
      <c r="BF42" s="251"/>
      <c r="BG42" s="251"/>
      <c r="BH42" s="251"/>
      <c r="BI42" s="251"/>
      <c r="BJ42" s="251"/>
      <c r="BK42" s="251"/>
      <c r="BL42" s="251"/>
      <c r="BM42" s="251"/>
      <c r="BN42" s="251"/>
      <c r="BO42" s="251"/>
      <c r="BP42" s="251"/>
      <c r="BQ42" s="251"/>
      <c r="BR42" s="251"/>
      <c r="BS42" s="251"/>
      <c r="BT42" s="251"/>
      <c r="BU42" s="251"/>
      <c r="BV42" s="251"/>
      <c r="BW42" s="251"/>
      <c r="BX42" s="251"/>
      <c r="BY42" s="251"/>
      <c r="BZ42" s="251"/>
      <c r="CB42" s="251"/>
      <c r="CC42" s="251"/>
      <c r="CD42" s="251"/>
      <c r="CE42" s="251"/>
      <c r="CF42" s="251"/>
      <c r="CG42" s="251"/>
      <c r="CH42" s="251"/>
      <c r="CI42" s="251"/>
      <c r="CJ42" s="251"/>
      <c r="CK42" s="251"/>
      <c r="CL42" s="251"/>
      <c r="CM42" s="251"/>
      <c r="CN42" s="251"/>
      <c r="CO42" s="251"/>
      <c r="CP42" s="251"/>
      <c r="CQ42" s="251"/>
      <c r="CR42" s="251"/>
      <c r="CS42" s="251"/>
      <c r="CT42" s="251"/>
      <c r="CU42" s="251"/>
      <c r="CV42" s="251"/>
      <c r="CW42" s="251"/>
      <c r="CX42" s="251"/>
      <c r="CY42" s="251"/>
      <c r="CZ42" s="251"/>
      <c r="DA42" s="251"/>
      <c r="DB42" s="251"/>
      <c r="DC42" s="251"/>
      <c r="DD42" s="251"/>
      <c r="DE42" s="251"/>
      <c r="DF42" s="251"/>
      <c r="DG42" s="251"/>
      <c r="DH42" s="251"/>
      <c r="DI42" s="251"/>
      <c r="DJ42" s="251"/>
      <c r="DK42" s="251"/>
      <c r="DL42" s="251"/>
      <c r="DM42" s="251"/>
      <c r="DN42" s="251"/>
      <c r="DO42" s="251"/>
      <c r="DP42" s="251"/>
    </row>
    <row r="43" spans="5:120" s="250" customFormat="1" ht="12" x14ac:dyDescent="0.2"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1"/>
      <c r="AY43" s="251"/>
      <c r="AZ43" s="251"/>
      <c r="BA43" s="251"/>
      <c r="BB43" s="251"/>
      <c r="BC43" s="251"/>
      <c r="BD43" s="251"/>
      <c r="BE43" s="251"/>
      <c r="BF43" s="251"/>
      <c r="BG43" s="251"/>
      <c r="BH43" s="251"/>
      <c r="BI43" s="251"/>
      <c r="BJ43" s="251"/>
      <c r="BK43" s="251"/>
      <c r="BL43" s="251"/>
      <c r="BM43" s="251"/>
      <c r="BN43" s="251"/>
      <c r="BO43" s="251"/>
      <c r="BP43" s="251"/>
      <c r="BQ43" s="251"/>
      <c r="BR43" s="251"/>
      <c r="BS43" s="251"/>
      <c r="BT43" s="251"/>
      <c r="BU43" s="251"/>
      <c r="BV43" s="251"/>
      <c r="BW43" s="251"/>
      <c r="BX43" s="251"/>
      <c r="BY43" s="251"/>
      <c r="BZ43" s="251"/>
      <c r="CB43" s="251"/>
      <c r="CC43" s="251"/>
      <c r="CD43" s="251"/>
      <c r="CE43" s="251"/>
      <c r="CF43" s="251"/>
      <c r="CG43" s="251"/>
      <c r="CH43" s="251"/>
      <c r="CI43" s="251"/>
      <c r="CJ43" s="251"/>
      <c r="CK43" s="251"/>
      <c r="CL43" s="251"/>
      <c r="CM43" s="251"/>
      <c r="CN43" s="251"/>
      <c r="CO43" s="251"/>
      <c r="CP43" s="251"/>
      <c r="CQ43" s="251"/>
      <c r="CR43" s="251"/>
      <c r="CS43" s="251"/>
      <c r="CT43" s="251"/>
      <c r="CU43" s="251"/>
      <c r="CV43" s="251"/>
      <c r="CW43" s="251"/>
      <c r="CX43" s="251"/>
      <c r="CY43" s="251"/>
      <c r="CZ43" s="251"/>
      <c r="DA43" s="251"/>
      <c r="DB43" s="251"/>
      <c r="DC43" s="251"/>
      <c r="DD43" s="251"/>
      <c r="DE43" s="251"/>
      <c r="DF43" s="251"/>
      <c r="DG43" s="251"/>
      <c r="DH43" s="251"/>
      <c r="DI43" s="251"/>
      <c r="DJ43" s="251"/>
      <c r="DK43" s="251"/>
      <c r="DL43" s="251"/>
      <c r="DM43" s="251"/>
      <c r="DN43" s="251"/>
      <c r="DO43" s="251"/>
      <c r="DP43" s="251"/>
    </row>
    <row r="44" spans="5:120" s="250" customFormat="1" ht="12" x14ac:dyDescent="0.2"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1"/>
      <c r="AX44" s="251"/>
      <c r="AY44" s="251"/>
      <c r="AZ44" s="251"/>
      <c r="BA44" s="251"/>
      <c r="BB44" s="251"/>
      <c r="BC44" s="251"/>
      <c r="BD44" s="251"/>
      <c r="BE44" s="251"/>
      <c r="BF44" s="251"/>
      <c r="BG44" s="251"/>
      <c r="BH44" s="251"/>
      <c r="BI44" s="251"/>
      <c r="BJ44" s="251"/>
      <c r="BK44" s="251"/>
      <c r="BL44" s="251"/>
      <c r="BM44" s="251"/>
      <c r="BN44" s="251"/>
      <c r="BO44" s="251"/>
      <c r="BP44" s="251"/>
      <c r="BQ44" s="251"/>
      <c r="BR44" s="251"/>
      <c r="BS44" s="251"/>
      <c r="BT44" s="251"/>
      <c r="BU44" s="251"/>
      <c r="BV44" s="251"/>
      <c r="BW44" s="251"/>
      <c r="BX44" s="251"/>
      <c r="BY44" s="251"/>
      <c r="BZ44" s="251"/>
      <c r="CB44" s="251"/>
      <c r="CC44" s="251"/>
      <c r="CD44" s="251"/>
      <c r="CE44" s="251"/>
      <c r="CF44" s="251"/>
      <c r="CG44" s="251"/>
      <c r="CH44" s="251"/>
      <c r="CI44" s="251"/>
      <c r="CJ44" s="251"/>
      <c r="CK44" s="251"/>
      <c r="CL44" s="251"/>
      <c r="CM44" s="251"/>
      <c r="CN44" s="251"/>
      <c r="CO44" s="251"/>
      <c r="CP44" s="251"/>
      <c r="CQ44" s="251"/>
      <c r="CR44" s="251"/>
      <c r="CS44" s="251"/>
      <c r="CT44" s="251"/>
      <c r="CU44" s="251"/>
      <c r="CV44" s="251"/>
      <c r="CW44" s="251"/>
      <c r="CX44" s="251"/>
      <c r="CY44" s="251"/>
      <c r="CZ44" s="251"/>
      <c r="DA44" s="251"/>
      <c r="DB44" s="251"/>
      <c r="DC44" s="251"/>
      <c r="DD44" s="251"/>
      <c r="DE44" s="251"/>
      <c r="DF44" s="251"/>
      <c r="DG44" s="251"/>
      <c r="DH44" s="251"/>
      <c r="DI44" s="251"/>
      <c r="DJ44" s="251"/>
      <c r="DK44" s="251"/>
      <c r="DL44" s="251"/>
      <c r="DM44" s="251"/>
      <c r="DN44" s="251"/>
      <c r="DO44" s="251"/>
      <c r="DP44" s="251"/>
    </row>
    <row r="45" spans="5:120" s="250" customFormat="1" ht="12" x14ac:dyDescent="0.2"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1"/>
      <c r="BF45" s="251"/>
      <c r="BG45" s="251"/>
      <c r="BH45" s="251"/>
      <c r="BI45" s="251"/>
      <c r="BJ45" s="251"/>
      <c r="BK45" s="251"/>
      <c r="BL45" s="251"/>
      <c r="BM45" s="251"/>
      <c r="BN45" s="251"/>
      <c r="BO45" s="251"/>
      <c r="BP45" s="251"/>
      <c r="BQ45" s="251"/>
      <c r="BR45" s="251"/>
      <c r="BS45" s="251"/>
      <c r="BT45" s="251"/>
      <c r="BU45" s="251"/>
      <c r="BV45" s="251"/>
      <c r="BW45" s="251"/>
      <c r="BX45" s="251"/>
      <c r="BY45" s="251"/>
      <c r="BZ45" s="251"/>
      <c r="CB45" s="251"/>
      <c r="CC45" s="251"/>
      <c r="CD45" s="251"/>
      <c r="CE45" s="251"/>
      <c r="CF45" s="251"/>
      <c r="CG45" s="251"/>
      <c r="CH45" s="251"/>
      <c r="CI45" s="251"/>
      <c r="CJ45" s="251"/>
      <c r="CK45" s="251"/>
      <c r="CL45" s="251"/>
      <c r="CM45" s="251"/>
      <c r="CN45" s="251"/>
      <c r="CO45" s="251"/>
      <c r="CP45" s="251"/>
      <c r="CQ45" s="251"/>
      <c r="CR45" s="251"/>
      <c r="CS45" s="251"/>
      <c r="CT45" s="251"/>
      <c r="CU45" s="251"/>
      <c r="CV45" s="251"/>
      <c r="CW45" s="251"/>
      <c r="CX45" s="251"/>
      <c r="CY45" s="251"/>
      <c r="CZ45" s="251"/>
      <c r="DA45" s="251"/>
      <c r="DB45" s="251"/>
      <c r="DC45" s="251"/>
      <c r="DD45" s="251"/>
      <c r="DE45" s="251"/>
      <c r="DF45" s="251"/>
      <c r="DG45" s="251"/>
      <c r="DH45" s="251"/>
      <c r="DI45" s="251"/>
      <c r="DJ45" s="251"/>
      <c r="DK45" s="251"/>
      <c r="DL45" s="251"/>
      <c r="DM45" s="251"/>
      <c r="DN45" s="251"/>
      <c r="DO45" s="251"/>
      <c r="DP45" s="251"/>
    </row>
    <row r="46" spans="5:120" s="250" customFormat="1" ht="12" x14ac:dyDescent="0.2"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1"/>
      <c r="AX46" s="251"/>
      <c r="AY46" s="251"/>
      <c r="AZ46" s="251"/>
      <c r="BA46" s="251"/>
      <c r="BB46" s="251"/>
      <c r="BC46" s="251"/>
      <c r="BD46" s="251"/>
      <c r="BE46" s="251"/>
      <c r="BF46" s="251"/>
      <c r="BG46" s="251"/>
      <c r="BH46" s="251"/>
      <c r="BI46" s="251"/>
      <c r="BJ46" s="251"/>
      <c r="BK46" s="251"/>
      <c r="BL46" s="251"/>
      <c r="BM46" s="251"/>
      <c r="BN46" s="251"/>
      <c r="BO46" s="251"/>
      <c r="BP46" s="251"/>
      <c r="BQ46" s="251"/>
      <c r="BR46" s="251"/>
      <c r="BS46" s="251"/>
      <c r="BT46" s="251"/>
      <c r="BU46" s="251"/>
      <c r="BV46" s="251"/>
      <c r="BW46" s="251"/>
      <c r="BX46" s="251"/>
      <c r="BY46" s="251"/>
      <c r="BZ46" s="251"/>
      <c r="CB46" s="251"/>
      <c r="CC46" s="251"/>
      <c r="CD46" s="251"/>
      <c r="CE46" s="251"/>
      <c r="CF46" s="251"/>
      <c r="CG46" s="251"/>
      <c r="CH46" s="251"/>
      <c r="CI46" s="251"/>
      <c r="CJ46" s="251"/>
      <c r="CK46" s="251"/>
      <c r="CL46" s="251"/>
      <c r="CM46" s="251"/>
      <c r="CN46" s="251"/>
      <c r="CO46" s="251"/>
      <c r="CP46" s="251"/>
      <c r="CQ46" s="251"/>
      <c r="CR46" s="251"/>
      <c r="CS46" s="251"/>
      <c r="CT46" s="251"/>
      <c r="CU46" s="251"/>
      <c r="CV46" s="251"/>
      <c r="CW46" s="251"/>
      <c r="CX46" s="251"/>
      <c r="CY46" s="251"/>
      <c r="CZ46" s="251"/>
      <c r="DA46" s="251"/>
      <c r="DB46" s="251"/>
      <c r="DC46" s="251"/>
      <c r="DD46" s="251"/>
      <c r="DE46" s="251"/>
      <c r="DF46" s="251"/>
      <c r="DG46" s="251"/>
      <c r="DH46" s="251"/>
      <c r="DI46" s="251"/>
      <c r="DJ46" s="251"/>
      <c r="DK46" s="251"/>
      <c r="DL46" s="251"/>
      <c r="DM46" s="251"/>
      <c r="DN46" s="251"/>
      <c r="DO46" s="251"/>
      <c r="DP46" s="251"/>
    </row>
    <row r="47" spans="5:120" s="250" customFormat="1" ht="12" x14ac:dyDescent="0.2"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51"/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  <c r="AW47" s="251"/>
      <c r="AX47" s="251"/>
      <c r="AY47" s="251"/>
      <c r="AZ47" s="251"/>
      <c r="BA47" s="251"/>
      <c r="BB47" s="251"/>
      <c r="BC47" s="251"/>
      <c r="BD47" s="251"/>
      <c r="BE47" s="251"/>
      <c r="BF47" s="251"/>
      <c r="BG47" s="251"/>
      <c r="BH47" s="251"/>
      <c r="BI47" s="251"/>
      <c r="BJ47" s="251"/>
      <c r="BK47" s="251"/>
      <c r="BL47" s="251"/>
      <c r="BM47" s="251"/>
      <c r="BN47" s="251"/>
      <c r="BO47" s="251"/>
      <c r="BP47" s="251"/>
      <c r="BQ47" s="251"/>
      <c r="BR47" s="251"/>
      <c r="BS47" s="251"/>
      <c r="BT47" s="251"/>
      <c r="BU47" s="251"/>
      <c r="BV47" s="251"/>
      <c r="BW47" s="251"/>
      <c r="BX47" s="251"/>
      <c r="BY47" s="251"/>
      <c r="BZ47" s="251"/>
      <c r="CB47" s="251"/>
      <c r="CC47" s="251"/>
      <c r="CD47" s="251"/>
      <c r="CE47" s="251"/>
      <c r="CF47" s="251"/>
      <c r="CG47" s="251"/>
      <c r="CH47" s="251"/>
      <c r="CI47" s="251"/>
      <c r="CJ47" s="251"/>
      <c r="CK47" s="251"/>
      <c r="CL47" s="251"/>
      <c r="CM47" s="251"/>
      <c r="CN47" s="251"/>
      <c r="CO47" s="251"/>
      <c r="CP47" s="251"/>
      <c r="CQ47" s="251"/>
      <c r="CR47" s="251"/>
      <c r="CS47" s="251"/>
      <c r="CT47" s="251"/>
      <c r="CU47" s="251"/>
      <c r="CV47" s="251"/>
      <c r="CW47" s="251"/>
      <c r="CX47" s="251"/>
      <c r="CY47" s="251"/>
      <c r="CZ47" s="251"/>
      <c r="DA47" s="251"/>
      <c r="DB47" s="251"/>
      <c r="DC47" s="251"/>
      <c r="DD47" s="251"/>
      <c r="DE47" s="251"/>
      <c r="DF47" s="251"/>
      <c r="DG47" s="251"/>
      <c r="DH47" s="251"/>
      <c r="DI47" s="251"/>
      <c r="DJ47" s="251"/>
      <c r="DK47" s="251"/>
      <c r="DL47" s="251"/>
      <c r="DM47" s="251"/>
      <c r="DN47" s="251"/>
      <c r="DO47" s="251"/>
      <c r="DP47" s="251"/>
    </row>
    <row r="48" spans="5:120" s="250" customFormat="1" ht="12" x14ac:dyDescent="0.2"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1"/>
      <c r="AY48" s="251"/>
      <c r="AZ48" s="251"/>
      <c r="BA48" s="251"/>
      <c r="BB48" s="251"/>
      <c r="BC48" s="251"/>
      <c r="BD48" s="251"/>
      <c r="BE48" s="251"/>
      <c r="BF48" s="251"/>
      <c r="BG48" s="251"/>
      <c r="BH48" s="251"/>
      <c r="BI48" s="251"/>
      <c r="BJ48" s="251"/>
      <c r="BK48" s="251"/>
      <c r="BL48" s="251"/>
      <c r="BM48" s="251"/>
      <c r="BN48" s="251"/>
      <c r="BO48" s="251"/>
      <c r="BP48" s="251"/>
      <c r="BQ48" s="251"/>
      <c r="BR48" s="251"/>
      <c r="BS48" s="251"/>
      <c r="BT48" s="251"/>
      <c r="BU48" s="251"/>
      <c r="BV48" s="251"/>
      <c r="BW48" s="251"/>
      <c r="BX48" s="251"/>
      <c r="BY48" s="251"/>
      <c r="BZ48" s="251"/>
      <c r="CB48" s="251"/>
      <c r="CC48" s="251"/>
      <c r="CD48" s="251"/>
      <c r="CE48" s="251"/>
      <c r="CF48" s="251"/>
      <c r="CG48" s="251"/>
      <c r="CH48" s="251"/>
      <c r="CI48" s="251"/>
      <c r="CJ48" s="251"/>
      <c r="CK48" s="251"/>
      <c r="CL48" s="251"/>
      <c r="CM48" s="251"/>
      <c r="CN48" s="251"/>
      <c r="CO48" s="251"/>
      <c r="CP48" s="251"/>
      <c r="CQ48" s="251"/>
      <c r="CR48" s="251"/>
      <c r="CS48" s="251"/>
      <c r="CT48" s="251"/>
      <c r="CU48" s="251"/>
      <c r="CV48" s="251"/>
      <c r="CW48" s="251"/>
      <c r="CX48" s="251"/>
      <c r="CY48" s="251"/>
      <c r="CZ48" s="251"/>
      <c r="DA48" s="251"/>
      <c r="DB48" s="251"/>
      <c r="DC48" s="251"/>
      <c r="DD48" s="251"/>
      <c r="DE48" s="251"/>
      <c r="DF48" s="251"/>
      <c r="DG48" s="251"/>
      <c r="DH48" s="251"/>
      <c r="DI48" s="251"/>
      <c r="DJ48" s="251"/>
      <c r="DK48" s="251"/>
      <c r="DL48" s="251"/>
      <c r="DM48" s="251"/>
      <c r="DN48" s="251"/>
      <c r="DO48" s="251"/>
      <c r="DP48" s="251"/>
    </row>
    <row r="49" spans="5:120" s="250" customFormat="1" ht="12" x14ac:dyDescent="0.2"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1"/>
      <c r="AY49" s="251"/>
      <c r="AZ49" s="251"/>
      <c r="BA49" s="251"/>
      <c r="BB49" s="251"/>
      <c r="BC49" s="251"/>
      <c r="BD49" s="251"/>
      <c r="BE49" s="251"/>
      <c r="BF49" s="251"/>
      <c r="BG49" s="251"/>
      <c r="BH49" s="251"/>
      <c r="BI49" s="251"/>
      <c r="BJ49" s="251"/>
      <c r="BK49" s="251"/>
      <c r="BL49" s="251"/>
      <c r="BM49" s="251"/>
      <c r="BN49" s="251"/>
      <c r="BO49" s="251"/>
      <c r="BP49" s="251"/>
      <c r="BQ49" s="251"/>
      <c r="BR49" s="251"/>
      <c r="BS49" s="251"/>
      <c r="BT49" s="251"/>
      <c r="BU49" s="251"/>
      <c r="BV49" s="251"/>
      <c r="BW49" s="251"/>
      <c r="BX49" s="251"/>
      <c r="BY49" s="251"/>
      <c r="BZ49" s="251"/>
      <c r="CB49" s="251"/>
      <c r="CC49" s="251"/>
      <c r="CD49" s="251"/>
      <c r="CE49" s="251"/>
      <c r="CF49" s="251"/>
      <c r="CG49" s="251"/>
      <c r="CH49" s="251"/>
      <c r="CI49" s="251"/>
      <c r="CJ49" s="251"/>
      <c r="CK49" s="251"/>
      <c r="CL49" s="251"/>
      <c r="CM49" s="251"/>
      <c r="CN49" s="251"/>
      <c r="CO49" s="251"/>
      <c r="CP49" s="251"/>
      <c r="CQ49" s="251"/>
      <c r="CR49" s="251"/>
      <c r="CS49" s="251"/>
      <c r="CT49" s="251"/>
      <c r="CU49" s="251"/>
      <c r="CV49" s="251"/>
      <c r="CW49" s="251"/>
      <c r="CX49" s="251"/>
      <c r="CY49" s="251"/>
      <c r="CZ49" s="251"/>
      <c r="DA49" s="251"/>
      <c r="DB49" s="251"/>
      <c r="DC49" s="251"/>
      <c r="DD49" s="251"/>
      <c r="DE49" s="251"/>
      <c r="DF49" s="251"/>
      <c r="DG49" s="251"/>
      <c r="DH49" s="251"/>
      <c r="DI49" s="251"/>
      <c r="DJ49" s="251"/>
      <c r="DK49" s="251"/>
      <c r="DL49" s="251"/>
      <c r="DM49" s="251"/>
      <c r="DN49" s="251"/>
      <c r="DO49" s="251"/>
      <c r="DP49" s="251"/>
    </row>
    <row r="50" spans="5:120" s="250" customFormat="1" ht="12" x14ac:dyDescent="0.2"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1"/>
      <c r="BQ50" s="251"/>
      <c r="BR50" s="251"/>
      <c r="BS50" s="251"/>
      <c r="BT50" s="251"/>
      <c r="BU50" s="251"/>
      <c r="BV50" s="251"/>
      <c r="BW50" s="251"/>
      <c r="BX50" s="251"/>
      <c r="BY50" s="251"/>
      <c r="BZ50" s="251"/>
      <c r="CB50" s="251"/>
      <c r="CC50" s="251"/>
      <c r="CD50" s="251"/>
      <c r="CE50" s="251"/>
      <c r="CF50" s="251"/>
      <c r="CG50" s="251"/>
      <c r="CH50" s="251"/>
      <c r="CI50" s="251"/>
      <c r="CJ50" s="251"/>
      <c r="CK50" s="251"/>
      <c r="CL50" s="251"/>
      <c r="CM50" s="251"/>
      <c r="CN50" s="251"/>
      <c r="CO50" s="251"/>
      <c r="CP50" s="251"/>
      <c r="CQ50" s="251"/>
      <c r="CR50" s="251"/>
      <c r="CS50" s="251"/>
      <c r="CT50" s="251"/>
      <c r="CU50" s="251"/>
      <c r="CV50" s="251"/>
      <c r="CW50" s="251"/>
      <c r="CX50" s="251"/>
      <c r="CY50" s="251"/>
      <c r="CZ50" s="251"/>
      <c r="DA50" s="251"/>
      <c r="DB50" s="251"/>
      <c r="DC50" s="251"/>
      <c r="DD50" s="251"/>
      <c r="DE50" s="251"/>
      <c r="DF50" s="251"/>
      <c r="DG50" s="251"/>
      <c r="DH50" s="251"/>
      <c r="DI50" s="251"/>
      <c r="DJ50" s="251"/>
      <c r="DK50" s="251"/>
      <c r="DL50" s="251"/>
      <c r="DM50" s="251"/>
      <c r="DN50" s="251"/>
      <c r="DO50" s="251"/>
      <c r="DP50" s="251"/>
    </row>
    <row r="51" spans="5:120" s="250" customFormat="1" ht="12" x14ac:dyDescent="0.2"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1"/>
      <c r="AY51" s="251"/>
      <c r="AZ51" s="251"/>
      <c r="BA51" s="251"/>
      <c r="BB51" s="251"/>
      <c r="BC51" s="251"/>
      <c r="BD51" s="251"/>
      <c r="BE51" s="251"/>
      <c r="BF51" s="251"/>
      <c r="BG51" s="251"/>
      <c r="BH51" s="251"/>
      <c r="BI51" s="251"/>
      <c r="BJ51" s="251"/>
      <c r="BK51" s="251"/>
      <c r="BL51" s="251"/>
      <c r="BM51" s="251"/>
      <c r="BN51" s="251"/>
      <c r="BO51" s="251"/>
      <c r="BP51" s="251"/>
      <c r="BQ51" s="251"/>
      <c r="BR51" s="251"/>
      <c r="BS51" s="251"/>
      <c r="BT51" s="251"/>
      <c r="BU51" s="251"/>
      <c r="BV51" s="251"/>
      <c r="BW51" s="251"/>
      <c r="BX51" s="251"/>
      <c r="BY51" s="251"/>
      <c r="BZ51" s="251"/>
      <c r="CB51" s="251"/>
      <c r="CC51" s="251"/>
      <c r="CD51" s="251"/>
      <c r="CE51" s="251"/>
      <c r="CF51" s="251"/>
      <c r="CG51" s="251"/>
      <c r="CH51" s="251"/>
      <c r="CI51" s="251"/>
      <c r="CJ51" s="251"/>
      <c r="CK51" s="251"/>
      <c r="CL51" s="251"/>
      <c r="CM51" s="251"/>
      <c r="CN51" s="251"/>
      <c r="CO51" s="251"/>
      <c r="CP51" s="251"/>
      <c r="CQ51" s="251"/>
      <c r="CR51" s="251"/>
      <c r="CS51" s="251"/>
      <c r="CT51" s="251"/>
      <c r="CU51" s="251"/>
      <c r="CV51" s="251"/>
      <c r="CW51" s="251"/>
      <c r="CX51" s="251"/>
      <c r="CY51" s="251"/>
      <c r="CZ51" s="251"/>
      <c r="DA51" s="251"/>
      <c r="DB51" s="251"/>
      <c r="DC51" s="251"/>
      <c r="DD51" s="251"/>
      <c r="DE51" s="251"/>
      <c r="DF51" s="251"/>
      <c r="DG51" s="251"/>
      <c r="DH51" s="251"/>
      <c r="DI51" s="251"/>
      <c r="DJ51" s="251"/>
      <c r="DK51" s="251"/>
      <c r="DL51" s="251"/>
      <c r="DM51" s="251"/>
      <c r="DN51" s="251"/>
      <c r="DO51" s="251"/>
      <c r="DP51" s="251"/>
    </row>
    <row r="52" spans="5:120" s="250" customFormat="1" ht="12" x14ac:dyDescent="0.2"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/>
      <c r="AZ52" s="251"/>
      <c r="BA52" s="251"/>
      <c r="BB52" s="251"/>
      <c r="BC52" s="251"/>
      <c r="BD52" s="251"/>
      <c r="BE52" s="251"/>
      <c r="BF52" s="251"/>
      <c r="BG52" s="251"/>
      <c r="BH52" s="251"/>
      <c r="BI52" s="251"/>
      <c r="BJ52" s="251"/>
      <c r="BK52" s="251"/>
      <c r="BL52" s="251"/>
      <c r="BM52" s="251"/>
      <c r="BN52" s="251"/>
      <c r="BO52" s="251"/>
      <c r="BP52" s="251"/>
      <c r="BQ52" s="251"/>
      <c r="BR52" s="251"/>
      <c r="BS52" s="251"/>
      <c r="BT52" s="251"/>
      <c r="BU52" s="251"/>
      <c r="BV52" s="251"/>
      <c r="BW52" s="251"/>
      <c r="BX52" s="251"/>
      <c r="BY52" s="251"/>
      <c r="BZ52" s="251"/>
      <c r="CB52" s="251"/>
      <c r="CC52" s="251"/>
      <c r="CD52" s="251"/>
      <c r="CE52" s="251"/>
      <c r="CF52" s="251"/>
      <c r="CG52" s="251"/>
      <c r="CH52" s="251"/>
      <c r="CI52" s="251"/>
      <c r="CJ52" s="251"/>
      <c r="CK52" s="251"/>
      <c r="CL52" s="251"/>
      <c r="CM52" s="251"/>
      <c r="CN52" s="251"/>
      <c r="CO52" s="251"/>
      <c r="CP52" s="251"/>
      <c r="CQ52" s="251"/>
      <c r="CR52" s="251"/>
      <c r="CS52" s="251"/>
      <c r="CT52" s="251"/>
      <c r="CU52" s="251"/>
      <c r="CV52" s="251"/>
      <c r="CW52" s="251"/>
      <c r="CX52" s="251"/>
      <c r="CY52" s="251"/>
      <c r="CZ52" s="251"/>
      <c r="DA52" s="251"/>
      <c r="DB52" s="251"/>
      <c r="DC52" s="251"/>
      <c r="DD52" s="251"/>
      <c r="DE52" s="251"/>
      <c r="DF52" s="251"/>
      <c r="DG52" s="251"/>
      <c r="DH52" s="251"/>
      <c r="DI52" s="251"/>
      <c r="DJ52" s="251"/>
      <c r="DK52" s="251"/>
      <c r="DL52" s="251"/>
      <c r="DM52" s="251"/>
      <c r="DN52" s="251"/>
      <c r="DO52" s="251"/>
      <c r="DP52" s="251"/>
    </row>
    <row r="53" spans="5:120" s="250" customFormat="1" ht="12" x14ac:dyDescent="0.2"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1"/>
      <c r="AK53" s="251"/>
      <c r="AL53" s="251"/>
      <c r="AM53" s="251"/>
      <c r="AN53" s="251"/>
      <c r="AO53" s="251"/>
      <c r="AP53" s="251"/>
      <c r="AQ53" s="251"/>
      <c r="AR53" s="251"/>
      <c r="AS53" s="251"/>
      <c r="AT53" s="251"/>
      <c r="AU53" s="251"/>
      <c r="AV53" s="251"/>
      <c r="AW53" s="251"/>
      <c r="AX53" s="251"/>
      <c r="AY53" s="251"/>
      <c r="AZ53" s="251"/>
      <c r="BA53" s="251"/>
      <c r="BB53" s="251"/>
      <c r="BC53" s="251"/>
      <c r="BD53" s="251"/>
      <c r="BE53" s="251"/>
      <c r="BF53" s="251"/>
      <c r="BG53" s="251"/>
      <c r="BH53" s="251"/>
      <c r="BI53" s="251"/>
      <c r="BJ53" s="251"/>
      <c r="BK53" s="251"/>
      <c r="BL53" s="251"/>
      <c r="BM53" s="251"/>
      <c r="BN53" s="251"/>
      <c r="BO53" s="251"/>
      <c r="BP53" s="251"/>
      <c r="BQ53" s="251"/>
      <c r="BR53" s="251"/>
      <c r="BS53" s="251"/>
      <c r="BT53" s="251"/>
      <c r="BU53" s="251"/>
      <c r="BV53" s="251"/>
      <c r="BW53" s="251"/>
      <c r="BX53" s="251"/>
      <c r="BY53" s="251"/>
      <c r="BZ53" s="251"/>
      <c r="CB53" s="251"/>
      <c r="CC53" s="251"/>
      <c r="CD53" s="251"/>
      <c r="CE53" s="251"/>
      <c r="CF53" s="251"/>
      <c r="CG53" s="251"/>
      <c r="CH53" s="251"/>
      <c r="CI53" s="251"/>
      <c r="CJ53" s="251"/>
      <c r="CK53" s="251"/>
      <c r="CL53" s="251"/>
      <c r="CM53" s="251"/>
      <c r="CN53" s="251"/>
      <c r="CO53" s="251"/>
      <c r="CP53" s="251"/>
      <c r="CQ53" s="251"/>
      <c r="CR53" s="251"/>
      <c r="CS53" s="251"/>
      <c r="CT53" s="251"/>
      <c r="CU53" s="251"/>
      <c r="CV53" s="251"/>
      <c r="CW53" s="251"/>
      <c r="CX53" s="251"/>
      <c r="CY53" s="251"/>
      <c r="CZ53" s="251"/>
      <c r="DA53" s="251"/>
      <c r="DB53" s="251"/>
      <c r="DC53" s="251"/>
      <c r="DD53" s="251"/>
      <c r="DE53" s="251"/>
      <c r="DF53" s="251"/>
      <c r="DG53" s="251"/>
      <c r="DH53" s="251"/>
      <c r="DI53" s="251"/>
      <c r="DJ53" s="251"/>
      <c r="DK53" s="251"/>
      <c r="DL53" s="251"/>
      <c r="DM53" s="251"/>
      <c r="DN53" s="251"/>
      <c r="DO53" s="251"/>
      <c r="DP53" s="251"/>
    </row>
    <row r="54" spans="5:120" s="250" customFormat="1" ht="12" x14ac:dyDescent="0.2"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  <c r="Z54" s="251"/>
      <c r="AA54" s="251"/>
      <c r="AB54" s="251"/>
      <c r="AC54" s="251"/>
      <c r="AD54" s="251"/>
      <c r="AE54" s="251"/>
      <c r="AF54" s="251"/>
      <c r="AG54" s="251"/>
      <c r="AH54" s="251"/>
      <c r="AI54" s="251"/>
      <c r="AJ54" s="251"/>
      <c r="AK54" s="251"/>
      <c r="AL54" s="251"/>
      <c r="AM54" s="251"/>
      <c r="AN54" s="251"/>
      <c r="AO54" s="251"/>
      <c r="AP54" s="251"/>
      <c r="AQ54" s="251"/>
      <c r="AR54" s="251"/>
      <c r="AS54" s="251"/>
      <c r="AT54" s="251"/>
      <c r="AU54" s="251"/>
      <c r="AV54" s="251"/>
      <c r="AW54" s="251"/>
      <c r="AX54" s="251"/>
      <c r="AY54" s="251"/>
      <c r="AZ54" s="251"/>
      <c r="BA54" s="251"/>
      <c r="BB54" s="251"/>
      <c r="BC54" s="251"/>
      <c r="BD54" s="251"/>
      <c r="BE54" s="251"/>
      <c r="BF54" s="251"/>
      <c r="BG54" s="251"/>
      <c r="BH54" s="251"/>
      <c r="BI54" s="251"/>
      <c r="BJ54" s="251"/>
      <c r="BK54" s="251"/>
      <c r="BL54" s="251"/>
      <c r="BM54" s="251"/>
      <c r="BN54" s="251"/>
      <c r="BO54" s="251"/>
      <c r="BP54" s="251"/>
      <c r="BQ54" s="251"/>
      <c r="BR54" s="251"/>
      <c r="BS54" s="251"/>
      <c r="BT54" s="251"/>
      <c r="BU54" s="251"/>
      <c r="BV54" s="251"/>
      <c r="BW54" s="251"/>
      <c r="BX54" s="251"/>
      <c r="BY54" s="251"/>
      <c r="BZ54" s="251"/>
      <c r="CB54" s="251"/>
      <c r="CC54" s="251"/>
      <c r="CD54" s="251"/>
      <c r="CE54" s="251"/>
      <c r="CF54" s="251"/>
      <c r="CG54" s="251"/>
      <c r="CH54" s="251"/>
      <c r="CI54" s="251"/>
      <c r="CJ54" s="251"/>
      <c r="CK54" s="251"/>
      <c r="CL54" s="251"/>
      <c r="CM54" s="251"/>
      <c r="CN54" s="251"/>
      <c r="CO54" s="251"/>
      <c r="CP54" s="251"/>
      <c r="CQ54" s="251"/>
      <c r="CR54" s="251"/>
      <c r="CS54" s="251"/>
      <c r="CT54" s="251"/>
      <c r="CU54" s="251"/>
      <c r="CV54" s="251"/>
      <c r="CW54" s="251"/>
      <c r="CX54" s="251"/>
      <c r="CY54" s="251"/>
      <c r="CZ54" s="251"/>
      <c r="DA54" s="251"/>
      <c r="DB54" s="251"/>
      <c r="DC54" s="251"/>
      <c r="DD54" s="251"/>
      <c r="DE54" s="251"/>
      <c r="DF54" s="251"/>
      <c r="DG54" s="251"/>
      <c r="DH54" s="251"/>
      <c r="DI54" s="251"/>
      <c r="DJ54" s="251"/>
      <c r="DK54" s="251"/>
      <c r="DL54" s="251"/>
      <c r="DM54" s="251"/>
      <c r="DN54" s="251"/>
      <c r="DO54" s="251"/>
      <c r="DP54" s="251"/>
    </row>
    <row r="55" spans="5:120" s="250" customFormat="1" ht="12" x14ac:dyDescent="0.2"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/>
      <c r="AK55" s="251"/>
      <c r="AL55" s="251"/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  <c r="AW55" s="251"/>
      <c r="AX55" s="251"/>
      <c r="AY55" s="251"/>
      <c r="AZ55" s="251"/>
      <c r="BA55" s="251"/>
      <c r="BB55" s="251"/>
      <c r="BC55" s="251"/>
      <c r="BD55" s="251"/>
      <c r="BE55" s="251"/>
      <c r="BF55" s="251"/>
      <c r="BG55" s="251"/>
      <c r="BH55" s="251"/>
      <c r="BI55" s="251"/>
      <c r="BJ55" s="251"/>
      <c r="BK55" s="251"/>
      <c r="BL55" s="251"/>
      <c r="BM55" s="251"/>
      <c r="BN55" s="251"/>
      <c r="BO55" s="251"/>
      <c r="BP55" s="251"/>
      <c r="BQ55" s="251"/>
      <c r="BR55" s="251"/>
      <c r="BS55" s="251"/>
      <c r="BT55" s="251"/>
      <c r="BU55" s="251"/>
      <c r="BV55" s="251"/>
      <c r="BW55" s="251"/>
      <c r="BX55" s="251"/>
      <c r="BY55" s="251"/>
      <c r="BZ55" s="251"/>
      <c r="CB55" s="251"/>
      <c r="CC55" s="251"/>
      <c r="CD55" s="251"/>
      <c r="CE55" s="251"/>
      <c r="CF55" s="251"/>
      <c r="CG55" s="251"/>
      <c r="CH55" s="251"/>
      <c r="CI55" s="251"/>
      <c r="CJ55" s="251"/>
      <c r="CK55" s="251"/>
      <c r="CL55" s="251"/>
      <c r="CM55" s="251"/>
      <c r="CN55" s="251"/>
      <c r="CO55" s="251"/>
      <c r="CP55" s="251"/>
      <c r="CQ55" s="251"/>
      <c r="CR55" s="251"/>
      <c r="CS55" s="251"/>
      <c r="CT55" s="251"/>
      <c r="CU55" s="251"/>
      <c r="CV55" s="251"/>
      <c r="CW55" s="251"/>
      <c r="CX55" s="251"/>
      <c r="CY55" s="251"/>
      <c r="CZ55" s="251"/>
      <c r="DA55" s="251"/>
      <c r="DB55" s="251"/>
      <c r="DC55" s="251"/>
      <c r="DD55" s="251"/>
      <c r="DE55" s="251"/>
      <c r="DF55" s="251"/>
      <c r="DG55" s="251"/>
      <c r="DH55" s="251"/>
      <c r="DI55" s="251"/>
      <c r="DJ55" s="251"/>
      <c r="DK55" s="251"/>
      <c r="DL55" s="251"/>
      <c r="DM55" s="251"/>
      <c r="DN55" s="251"/>
      <c r="DO55" s="251"/>
      <c r="DP55" s="251"/>
    </row>
    <row r="56" spans="5:120" s="250" customFormat="1" ht="12" x14ac:dyDescent="0.2"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1"/>
      <c r="Z56" s="251"/>
      <c r="AA56" s="251"/>
      <c r="AB56" s="251"/>
      <c r="AC56" s="251"/>
      <c r="AD56" s="251"/>
      <c r="AE56" s="251"/>
      <c r="AF56" s="251"/>
      <c r="AG56" s="251"/>
      <c r="AH56" s="251"/>
      <c r="AI56" s="251"/>
      <c r="AJ56" s="251"/>
      <c r="AK56" s="251"/>
      <c r="AL56" s="251"/>
      <c r="AM56" s="251"/>
      <c r="AN56" s="251"/>
      <c r="AO56" s="251"/>
      <c r="AP56" s="251"/>
      <c r="AQ56" s="251"/>
      <c r="AR56" s="251"/>
      <c r="AS56" s="251"/>
      <c r="AT56" s="251"/>
      <c r="AU56" s="251"/>
      <c r="AV56" s="251"/>
      <c r="AW56" s="251"/>
      <c r="AX56" s="251"/>
      <c r="AY56" s="251"/>
      <c r="AZ56" s="251"/>
      <c r="BA56" s="251"/>
      <c r="BB56" s="251"/>
      <c r="BC56" s="251"/>
      <c r="BD56" s="251"/>
      <c r="BE56" s="251"/>
      <c r="BF56" s="251"/>
      <c r="BG56" s="251"/>
      <c r="BH56" s="251"/>
      <c r="BI56" s="251"/>
      <c r="BJ56" s="251"/>
      <c r="BK56" s="251"/>
      <c r="BL56" s="251"/>
      <c r="BM56" s="251"/>
      <c r="BN56" s="251"/>
      <c r="BO56" s="251"/>
      <c r="BP56" s="251"/>
      <c r="BQ56" s="251"/>
      <c r="BR56" s="251"/>
      <c r="BS56" s="251"/>
      <c r="BT56" s="251"/>
      <c r="BU56" s="251"/>
      <c r="BV56" s="251"/>
      <c r="BW56" s="251"/>
      <c r="BX56" s="251"/>
      <c r="BY56" s="251"/>
      <c r="BZ56" s="251"/>
      <c r="CB56" s="251"/>
      <c r="CC56" s="251"/>
      <c r="CD56" s="251"/>
      <c r="CE56" s="251"/>
      <c r="CF56" s="251"/>
      <c r="CG56" s="251"/>
      <c r="CH56" s="251"/>
      <c r="CI56" s="251"/>
      <c r="CJ56" s="251"/>
      <c r="CK56" s="251"/>
      <c r="CL56" s="251"/>
      <c r="CM56" s="251"/>
      <c r="CN56" s="251"/>
      <c r="CO56" s="251"/>
      <c r="CP56" s="251"/>
      <c r="CQ56" s="251"/>
      <c r="CR56" s="251"/>
      <c r="CS56" s="251"/>
      <c r="CT56" s="251"/>
      <c r="CU56" s="251"/>
      <c r="CV56" s="251"/>
      <c r="CW56" s="251"/>
      <c r="CX56" s="251"/>
      <c r="CY56" s="251"/>
      <c r="CZ56" s="251"/>
      <c r="DA56" s="251"/>
      <c r="DB56" s="251"/>
      <c r="DC56" s="251"/>
      <c r="DD56" s="251"/>
      <c r="DE56" s="251"/>
      <c r="DF56" s="251"/>
      <c r="DG56" s="251"/>
      <c r="DH56" s="251"/>
      <c r="DI56" s="251"/>
      <c r="DJ56" s="251"/>
      <c r="DK56" s="251"/>
      <c r="DL56" s="251"/>
      <c r="DM56" s="251"/>
      <c r="DN56" s="251"/>
      <c r="DO56" s="251"/>
      <c r="DP56" s="251"/>
    </row>
    <row r="57" spans="5:120" s="250" customFormat="1" ht="12" x14ac:dyDescent="0.2"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  <c r="AJ57" s="251"/>
      <c r="AK57" s="251"/>
      <c r="AL57" s="251"/>
      <c r="AM57" s="251"/>
      <c r="AN57" s="251"/>
      <c r="AO57" s="251"/>
      <c r="AP57" s="251"/>
      <c r="AQ57" s="251"/>
      <c r="AR57" s="251"/>
      <c r="AS57" s="251"/>
      <c r="AT57" s="251"/>
      <c r="AU57" s="251"/>
      <c r="AV57" s="251"/>
      <c r="AW57" s="251"/>
      <c r="AX57" s="251"/>
      <c r="AY57" s="251"/>
      <c r="AZ57" s="251"/>
      <c r="BA57" s="251"/>
      <c r="BB57" s="251"/>
      <c r="BC57" s="251"/>
      <c r="BD57" s="251"/>
      <c r="BE57" s="251"/>
      <c r="BF57" s="251"/>
      <c r="BG57" s="251"/>
      <c r="BH57" s="251"/>
      <c r="BI57" s="251"/>
      <c r="BJ57" s="251"/>
      <c r="BK57" s="251"/>
      <c r="BL57" s="251"/>
      <c r="BM57" s="251"/>
      <c r="BN57" s="251"/>
      <c r="BO57" s="251"/>
      <c r="BP57" s="251"/>
      <c r="BQ57" s="251"/>
      <c r="BR57" s="251"/>
      <c r="BS57" s="251"/>
      <c r="BT57" s="251"/>
      <c r="BU57" s="251"/>
      <c r="BV57" s="251"/>
      <c r="BW57" s="251"/>
      <c r="BX57" s="251"/>
      <c r="BY57" s="251"/>
      <c r="BZ57" s="251"/>
      <c r="CB57" s="251"/>
      <c r="CC57" s="251"/>
      <c r="CD57" s="251"/>
      <c r="CE57" s="251"/>
      <c r="CF57" s="251"/>
      <c r="CG57" s="251"/>
      <c r="CH57" s="251"/>
      <c r="CI57" s="251"/>
      <c r="CJ57" s="251"/>
      <c r="CK57" s="251"/>
      <c r="CL57" s="251"/>
      <c r="CM57" s="251"/>
      <c r="CN57" s="251"/>
      <c r="CO57" s="251"/>
      <c r="CP57" s="251"/>
      <c r="CQ57" s="251"/>
      <c r="CR57" s="251"/>
      <c r="CS57" s="251"/>
      <c r="CT57" s="251"/>
      <c r="CU57" s="251"/>
      <c r="CV57" s="251"/>
      <c r="CW57" s="251"/>
      <c r="CX57" s="251"/>
      <c r="CY57" s="251"/>
      <c r="CZ57" s="251"/>
      <c r="DA57" s="251"/>
      <c r="DB57" s="251"/>
      <c r="DC57" s="251"/>
      <c r="DD57" s="251"/>
      <c r="DE57" s="251"/>
      <c r="DF57" s="251"/>
      <c r="DG57" s="251"/>
      <c r="DH57" s="251"/>
      <c r="DI57" s="251"/>
      <c r="DJ57" s="251"/>
      <c r="DK57" s="251"/>
      <c r="DL57" s="251"/>
      <c r="DM57" s="251"/>
      <c r="DN57" s="251"/>
      <c r="DO57" s="251"/>
      <c r="DP57" s="251"/>
    </row>
    <row r="58" spans="5:120" s="250" customFormat="1" ht="12" x14ac:dyDescent="0.2"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251"/>
      <c r="AL58" s="251"/>
      <c r="AM58" s="251"/>
      <c r="AN58" s="251"/>
      <c r="AO58" s="251"/>
      <c r="AP58" s="251"/>
      <c r="AQ58" s="251"/>
      <c r="AR58" s="251"/>
      <c r="AS58" s="251"/>
      <c r="AT58" s="251"/>
      <c r="AU58" s="251"/>
      <c r="AV58" s="251"/>
      <c r="AW58" s="251"/>
      <c r="AX58" s="251"/>
      <c r="AY58" s="251"/>
      <c r="AZ58" s="251"/>
      <c r="BA58" s="251"/>
      <c r="BB58" s="251"/>
      <c r="BC58" s="251"/>
      <c r="BD58" s="251"/>
      <c r="BE58" s="251"/>
      <c r="BF58" s="251"/>
      <c r="BG58" s="251"/>
      <c r="BH58" s="251"/>
      <c r="BI58" s="251"/>
      <c r="BJ58" s="251"/>
      <c r="BK58" s="251"/>
      <c r="BL58" s="251"/>
      <c r="BM58" s="251"/>
      <c r="BN58" s="251"/>
      <c r="BO58" s="251"/>
      <c r="BP58" s="251"/>
      <c r="BQ58" s="251"/>
      <c r="BR58" s="251"/>
      <c r="BS58" s="251"/>
      <c r="BT58" s="251"/>
      <c r="BU58" s="251"/>
      <c r="BV58" s="251"/>
      <c r="BW58" s="251"/>
      <c r="BX58" s="251"/>
      <c r="BY58" s="251"/>
      <c r="BZ58" s="251"/>
      <c r="CB58" s="251"/>
      <c r="CC58" s="251"/>
      <c r="CD58" s="251"/>
      <c r="CE58" s="251"/>
      <c r="CF58" s="251"/>
      <c r="CG58" s="251"/>
      <c r="CH58" s="251"/>
      <c r="CI58" s="251"/>
      <c r="CJ58" s="251"/>
      <c r="CK58" s="251"/>
      <c r="CL58" s="251"/>
      <c r="CM58" s="251"/>
      <c r="CN58" s="251"/>
      <c r="CO58" s="251"/>
      <c r="CP58" s="251"/>
      <c r="CQ58" s="251"/>
      <c r="CR58" s="251"/>
      <c r="CS58" s="251"/>
      <c r="CT58" s="251"/>
      <c r="CU58" s="251"/>
      <c r="CV58" s="251"/>
      <c r="CW58" s="251"/>
      <c r="CX58" s="251"/>
      <c r="CY58" s="251"/>
      <c r="CZ58" s="251"/>
      <c r="DA58" s="251"/>
      <c r="DB58" s="251"/>
      <c r="DC58" s="251"/>
      <c r="DD58" s="251"/>
      <c r="DE58" s="251"/>
      <c r="DF58" s="251"/>
      <c r="DG58" s="251"/>
      <c r="DH58" s="251"/>
      <c r="DI58" s="251"/>
      <c r="DJ58" s="251"/>
      <c r="DK58" s="251"/>
      <c r="DL58" s="251"/>
      <c r="DM58" s="251"/>
      <c r="DN58" s="251"/>
      <c r="DO58" s="251"/>
      <c r="DP58" s="251"/>
    </row>
    <row r="59" spans="5:120" s="250" customFormat="1" ht="12" x14ac:dyDescent="0.2"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  <c r="AJ59" s="251"/>
      <c r="AK59" s="251"/>
      <c r="AL59" s="251"/>
      <c r="AM59" s="251"/>
      <c r="AN59" s="251"/>
      <c r="AO59" s="251"/>
      <c r="AP59" s="251"/>
      <c r="AQ59" s="251"/>
      <c r="AR59" s="251"/>
      <c r="AS59" s="251"/>
      <c r="AT59" s="251"/>
      <c r="AU59" s="251"/>
      <c r="AV59" s="251"/>
      <c r="AW59" s="251"/>
      <c r="AX59" s="251"/>
      <c r="AY59" s="251"/>
      <c r="AZ59" s="251"/>
      <c r="BA59" s="251"/>
      <c r="BB59" s="251"/>
      <c r="BC59" s="251"/>
      <c r="BD59" s="251"/>
      <c r="BE59" s="251"/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B59" s="251"/>
      <c r="CC59" s="251"/>
      <c r="CD59" s="251"/>
      <c r="CE59" s="251"/>
      <c r="CF59" s="251"/>
      <c r="CG59" s="251"/>
      <c r="CH59" s="251"/>
      <c r="CI59" s="251"/>
      <c r="CJ59" s="251"/>
      <c r="CK59" s="251"/>
      <c r="CL59" s="251"/>
      <c r="CM59" s="251"/>
      <c r="CN59" s="251"/>
      <c r="CO59" s="251"/>
      <c r="CP59" s="251"/>
      <c r="CQ59" s="251"/>
      <c r="CR59" s="251"/>
      <c r="CS59" s="251"/>
      <c r="CT59" s="251"/>
      <c r="CU59" s="251"/>
      <c r="CV59" s="251"/>
      <c r="CW59" s="251"/>
      <c r="CX59" s="251"/>
      <c r="CY59" s="251"/>
      <c r="CZ59" s="251"/>
      <c r="DA59" s="251"/>
      <c r="DB59" s="251"/>
      <c r="DC59" s="251"/>
      <c r="DD59" s="251"/>
      <c r="DE59" s="251"/>
      <c r="DF59" s="251"/>
      <c r="DG59" s="251"/>
      <c r="DH59" s="251"/>
      <c r="DI59" s="251"/>
      <c r="DJ59" s="251"/>
      <c r="DK59" s="251"/>
      <c r="DL59" s="251"/>
      <c r="DM59" s="251"/>
      <c r="DN59" s="251"/>
      <c r="DO59" s="251"/>
      <c r="DP59" s="251"/>
    </row>
    <row r="60" spans="5:120" s="250" customFormat="1" ht="12" x14ac:dyDescent="0.2"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1"/>
      <c r="Z60" s="251"/>
      <c r="AA60" s="251"/>
      <c r="AB60" s="251"/>
      <c r="AC60" s="251"/>
      <c r="AD60" s="251"/>
      <c r="AE60" s="251"/>
      <c r="AF60" s="251"/>
      <c r="AG60" s="251"/>
      <c r="AH60" s="251"/>
      <c r="AI60" s="251"/>
      <c r="AJ60" s="251"/>
      <c r="AK60" s="251"/>
      <c r="AL60" s="251"/>
      <c r="AM60" s="251"/>
      <c r="AN60" s="251"/>
      <c r="AO60" s="251"/>
      <c r="AP60" s="251"/>
      <c r="AQ60" s="251"/>
      <c r="AR60" s="251"/>
      <c r="AS60" s="251"/>
      <c r="AT60" s="251"/>
      <c r="AU60" s="251"/>
      <c r="AV60" s="251"/>
      <c r="AW60" s="251"/>
      <c r="AX60" s="251"/>
      <c r="AY60" s="251"/>
      <c r="AZ60" s="251"/>
      <c r="BA60" s="251"/>
      <c r="BB60" s="251"/>
      <c r="BC60" s="251"/>
      <c r="BD60" s="251"/>
      <c r="BE60" s="251"/>
      <c r="BF60" s="251"/>
      <c r="BG60" s="251"/>
      <c r="BH60" s="251"/>
      <c r="BI60" s="251"/>
      <c r="BJ60" s="251"/>
      <c r="BK60" s="251"/>
      <c r="BL60" s="251"/>
      <c r="BM60" s="251"/>
      <c r="BN60" s="251"/>
      <c r="BO60" s="251"/>
      <c r="BP60" s="251"/>
      <c r="BQ60" s="251"/>
      <c r="BR60" s="251"/>
      <c r="BS60" s="251"/>
      <c r="BT60" s="251"/>
      <c r="BU60" s="251"/>
      <c r="BV60" s="251"/>
      <c r="BW60" s="251"/>
      <c r="BX60" s="251"/>
      <c r="BY60" s="251"/>
      <c r="BZ60" s="251"/>
      <c r="CB60" s="251"/>
      <c r="CC60" s="251"/>
      <c r="CD60" s="251"/>
      <c r="CE60" s="251"/>
      <c r="CF60" s="251"/>
      <c r="CG60" s="251"/>
      <c r="CH60" s="251"/>
      <c r="CI60" s="251"/>
      <c r="CJ60" s="251"/>
      <c r="CK60" s="251"/>
      <c r="CL60" s="251"/>
      <c r="CM60" s="251"/>
      <c r="CN60" s="251"/>
      <c r="CO60" s="251"/>
      <c r="CP60" s="251"/>
      <c r="CQ60" s="251"/>
      <c r="CR60" s="251"/>
      <c r="CS60" s="251"/>
      <c r="CT60" s="251"/>
      <c r="CU60" s="251"/>
      <c r="CV60" s="251"/>
      <c r="CW60" s="251"/>
      <c r="CX60" s="251"/>
      <c r="CY60" s="251"/>
      <c r="CZ60" s="251"/>
      <c r="DA60" s="251"/>
      <c r="DB60" s="251"/>
      <c r="DC60" s="251"/>
      <c r="DD60" s="251"/>
      <c r="DE60" s="251"/>
      <c r="DF60" s="251"/>
      <c r="DG60" s="251"/>
      <c r="DH60" s="251"/>
      <c r="DI60" s="251"/>
      <c r="DJ60" s="251"/>
      <c r="DK60" s="251"/>
      <c r="DL60" s="251"/>
      <c r="DM60" s="251"/>
      <c r="DN60" s="251"/>
      <c r="DO60" s="251"/>
      <c r="DP60" s="251"/>
    </row>
    <row r="61" spans="5:120" s="250" customFormat="1" ht="12" x14ac:dyDescent="0.2"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1"/>
      <c r="V61" s="251"/>
      <c r="W61" s="251"/>
      <c r="X61" s="251"/>
      <c r="Y61" s="251"/>
      <c r="Z61" s="251"/>
      <c r="AA61" s="251"/>
      <c r="AB61" s="251"/>
      <c r="AC61" s="251"/>
      <c r="AD61" s="251"/>
      <c r="AE61" s="251"/>
      <c r="AF61" s="251"/>
      <c r="AG61" s="251"/>
      <c r="AH61" s="251"/>
      <c r="AI61" s="251"/>
      <c r="AJ61" s="251"/>
      <c r="AK61" s="251"/>
      <c r="AL61" s="251"/>
      <c r="AM61" s="251"/>
      <c r="AN61" s="251"/>
      <c r="AO61" s="251"/>
      <c r="AP61" s="251"/>
      <c r="AQ61" s="251"/>
      <c r="AR61" s="251"/>
      <c r="AS61" s="251"/>
      <c r="AT61" s="251"/>
      <c r="AU61" s="251"/>
      <c r="AV61" s="251"/>
      <c r="AW61" s="251"/>
      <c r="AX61" s="251"/>
      <c r="AY61" s="251"/>
      <c r="AZ61" s="251"/>
      <c r="BA61" s="251"/>
      <c r="BB61" s="251"/>
      <c r="BC61" s="251"/>
      <c r="BD61" s="251"/>
      <c r="BE61" s="251"/>
      <c r="BF61" s="251"/>
      <c r="BG61" s="251"/>
      <c r="BH61" s="251"/>
      <c r="BI61" s="251"/>
      <c r="BJ61" s="251"/>
      <c r="BK61" s="251"/>
      <c r="BL61" s="251"/>
      <c r="BM61" s="251"/>
      <c r="BN61" s="251"/>
      <c r="BO61" s="251"/>
      <c r="BP61" s="251"/>
      <c r="BQ61" s="251"/>
      <c r="BR61" s="251"/>
      <c r="BS61" s="251"/>
      <c r="BT61" s="251"/>
      <c r="BU61" s="251"/>
      <c r="BV61" s="251"/>
      <c r="BW61" s="251"/>
      <c r="BX61" s="251"/>
      <c r="BY61" s="251"/>
      <c r="BZ61" s="251"/>
      <c r="CB61" s="251"/>
      <c r="CC61" s="251"/>
      <c r="CD61" s="251"/>
      <c r="CE61" s="251"/>
      <c r="CF61" s="251"/>
      <c r="CG61" s="251"/>
      <c r="CH61" s="251"/>
      <c r="CI61" s="251"/>
      <c r="CJ61" s="251"/>
      <c r="CK61" s="251"/>
      <c r="CL61" s="251"/>
      <c r="CM61" s="251"/>
      <c r="CN61" s="251"/>
      <c r="CO61" s="251"/>
      <c r="CP61" s="251"/>
      <c r="CQ61" s="251"/>
      <c r="CR61" s="251"/>
      <c r="CS61" s="251"/>
      <c r="CT61" s="251"/>
      <c r="CU61" s="251"/>
      <c r="CV61" s="251"/>
      <c r="CW61" s="251"/>
      <c r="CX61" s="251"/>
      <c r="CY61" s="251"/>
      <c r="CZ61" s="251"/>
      <c r="DA61" s="251"/>
      <c r="DB61" s="251"/>
      <c r="DC61" s="251"/>
      <c r="DD61" s="251"/>
      <c r="DE61" s="251"/>
      <c r="DF61" s="251"/>
      <c r="DG61" s="251"/>
      <c r="DH61" s="251"/>
      <c r="DI61" s="251"/>
      <c r="DJ61" s="251"/>
      <c r="DK61" s="251"/>
      <c r="DL61" s="251"/>
      <c r="DM61" s="251"/>
      <c r="DN61" s="251"/>
      <c r="DO61" s="251"/>
      <c r="DP61" s="251"/>
    </row>
    <row r="62" spans="5:120" s="250" customFormat="1" ht="12" x14ac:dyDescent="0.2"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1"/>
      <c r="V62" s="251"/>
      <c r="W62" s="251"/>
      <c r="X62" s="251"/>
      <c r="Y62" s="251"/>
      <c r="Z62" s="251"/>
      <c r="AA62" s="251"/>
      <c r="AB62" s="251"/>
      <c r="AC62" s="251"/>
      <c r="AD62" s="251"/>
      <c r="AE62" s="251"/>
      <c r="AF62" s="251"/>
      <c r="AG62" s="251"/>
      <c r="AH62" s="251"/>
      <c r="AI62" s="251"/>
      <c r="AJ62" s="251"/>
      <c r="AK62" s="251"/>
      <c r="AL62" s="251"/>
      <c r="AM62" s="251"/>
      <c r="AN62" s="251"/>
      <c r="AO62" s="251"/>
      <c r="AP62" s="251"/>
      <c r="AQ62" s="251"/>
      <c r="AR62" s="251"/>
      <c r="AS62" s="251"/>
      <c r="AT62" s="251"/>
      <c r="AU62" s="251"/>
      <c r="AV62" s="251"/>
      <c r="AW62" s="251"/>
      <c r="AX62" s="251"/>
      <c r="AY62" s="251"/>
      <c r="AZ62" s="251"/>
      <c r="BA62" s="251"/>
      <c r="BB62" s="251"/>
      <c r="BC62" s="251"/>
      <c r="BD62" s="251"/>
      <c r="BE62" s="251"/>
      <c r="BF62" s="251"/>
      <c r="BG62" s="251"/>
      <c r="BH62" s="251"/>
      <c r="BI62" s="251"/>
      <c r="BJ62" s="251"/>
      <c r="BK62" s="251"/>
      <c r="BL62" s="251"/>
      <c r="BM62" s="251"/>
      <c r="BN62" s="251"/>
      <c r="BO62" s="251"/>
      <c r="BP62" s="251"/>
      <c r="BQ62" s="251"/>
      <c r="BR62" s="251"/>
      <c r="BS62" s="251"/>
      <c r="BT62" s="251"/>
      <c r="BU62" s="251"/>
      <c r="BV62" s="251"/>
      <c r="BW62" s="251"/>
      <c r="BX62" s="251"/>
      <c r="BY62" s="251"/>
      <c r="BZ62" s="251"/>
      <c r="CB62" s="251"/>
      <c r="CC62" s="251"/>
      <c r="CD62" s="251"/>
      <c r="CE62" s="251"/>
      <c r="CF62" s="251"/>
      <c r="CG62" s="251"/>
      <c r="CH62" s="251"/>
      <c r="CI62" s="251"/>
      <c r="CJ62" s="251"/>
      <c r="CK62" s="251"/>
      <c r="CL62" s="251"/>
      <c r="CM62" s="251"/>
      <c r="CN62" s="251"/>
      <c r="CO62" s="251"/>
      <c r="CP62" s="251"/>
      <c r="CQ62" s="251"/>
      <c r="CR62" s="251"/>
      <c r="CS62" s="251"/>
      <c r="CT62" s="251"/>
      <c r="CU62" s="251"/>
      <c r="CV62" s="251"/>
      <c r="CW62" s="251"/>
      <c r="CX62" s="251"/>
      <c r="CY62" s="251"/>
      <c r="CZ62" s="251"/>
      <c r="DA62" s="251"/>
      <c r="DB62" s="251"/>
      <c r="DC62" s="251"/>
      <c r="DD62" s="251"/>
      <c r="DE62" s="251"/>
      <c r="DF62" s="251"/>
      <c r="DG62" s="251"/>
      <c r="DH62" s="251"/>
      <c r="DI62" s="251"/>
      <c r="DJ62" s="251"/>
      <c r="DK62" s="251"/>
      <c r="DL62" s="251"/>
      <c r="DM62" s="251"/>
      <c r="DN62" s="251"/>
      <c r="DO62" s="251"/>
      <c r="DP62" s="251"/>
    </row>
    <row r="63" spans="5:120" s="250" customFormat="1" ht="12" x14ac:dyDescent="0.2"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51"/>
      <c r="V63" s="251"/>
      <c r="W63" s="251"/>
      <c r="X63" s="251"/>
      <c r="Y63" s="251"/>
      <c r="Z63" s="251"/>
      <c r="AA63" s="251"/>
      <c r="AB63" s="251"/>
      <c r="AC63" s="251"/>
      <c r="AD63" s="251"/>
      <c r="AE63" s="251"/>
      <c r="AF63" s="251"/>
      <c r="AG63" s="251"/>
      <c r="AH63" s="251"/>
      <c r="AI63" s="251"/>
      <c r="AJ63" s="251"/>
      <c r="AK63" s="251"/>
      <c r="AL63" s="251"/>
      <c r="AM63" s="251"/>
      <c r="AN63" s="251"/>
      <c r="AO63" s="251"/>
      <c r="AP63" s="251"/>
      <c r="AQ63" s="251"/>
      <c r="AR63" s="251"/>
      <c r="AS63" s="251"/>
      <c r="AT63" s="251"/>
      <c r="AU63" s="251"/>
      <c r="AV63" s="251"/>
      <c r="AW63" s="251"/>
      <c r="AX63" s="251"/>
      <c r="AY63" s="251"/>
      <c r="AZ63" s="251"/>
      <c r="BA63" s="251"/>
      <c r="BB63" s="251"/>
      <c r="BC63" s="251"/>
      <c r="BD63" s="251"/>
      <c r="BE63" s="251"/>
      <c r="BF63" s="251"/>
      <c r="BG63" s="251"/>
      <c r="BH63" s="251"/>
      <c r="BI63" s="251"/>
      <c r="BJ63" s="251"/>
      <c r="BK63" s="251"/>
      <c r="BL63" s="251"/>
      <c r="BM63" s="251"/>
      <c r="BN63" s="251"/>
      <c r="BO63" s="251"/>
      <c r="BP63" s="251"/>
      <c r="BQ63" s="251"/>
      <c r="BR63" s="251"/>
      <c r="BS63" s="251"/>
      <c r="BT63" s="251"/>
      <c r="BU63" s="251"/>
      <c r="BV63" s="251"/>
      <c r="BW63" s="251"/>
      <c r="BX63" s="251"/>
      <c r="BY63" s="251"/>
      <c r="BZ63" s="251"/>
      <c r="CB63" s="251"/>
      <c r="CC63" s="251"/>
      <c r="CD63" s="251"/>
      <c r="CE63" s="251"/>
      <c r="CF63" s="251"/>
      <c r="CG63" s="251"/>
      <c r="CH63" s="251"/>
      <c r="CI63" s="251"/>
      <c r="CJ63" s="251"/>
      <c r="CK63" s="251"/>
      <c r="CL63" s="251"/>
      <c r="CM63" s="251"/>
      <c r="CN63" s="251"/>
      <c r="CO63" s="251"/>
      <c r="CP63" s="251"/>
      <c r="CQ63" s="251"/>
      <c r="CR63" s="251"/>
      <c r="CS63" s="251"/>
      <c r="CT63" s="251"/>
      <c r="CU63" s="251"/>
      <c r="CV63" s="251"/>
      <c r="CW63" s="251"/>
      <c r="CX63" s="251"/>
      <c r="CY63" s="251"/>
      <c r="CZ63" s="251"/>
      <c r="DA63" s="251"/>
      <c r="DB63" s="251"/>
      <c r="DC63" s="251"/>
      <c r="DD63" s="251"/>
      <c r="DE63" s="251"/>
      <c r="DF63" s="251"/>
      <c r="DG63" s="251"/>
      <c r="DH63" s="251"/>
      <c r="DI63" s="251"/>
      <c r="DJ63" s="251"/>
      <c r="DK63" s="251"/>
      <c r="DL63" s="251"/>
      <c r="DM63" s="251"/>
      <c r="DN63" s="251"/>
      <c r="DO63" s="251"/>
      <c r="DP63" s="251"/>
    </row>
    <row r="64" spans="5:120" s="250" customFormat="1" ht="12" x14ac:dyDescent="0.2"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  <c r="AA64" s="251"/>
      <c r="AB64" s="251"/>
      <c r="AC64" s="251"/>
      <c r="AD64" s="251"/>
      <c r="AE64" s="251"/>
      <c r="AF64" s="251"/>
      <c r="AG64" s="251"/>
      <c r="AH64" s="251"/>
      <c r="AI64" s="251"/>
      <c r="AJ64" s="251"/>
      <c r="AK64" s="251"/>
      <c r="AL64" s="251"/>
      <c r="AM64" s="251"/>
      <c r="AN64" s="251"/>
      <c r="AO64" s="251"/>
      <c r="AP64" s="251"/>
      <c r="AQ64" s="251"/>
      <c r="AR64" s="251"/>
      <c r="AS64" s="251"/>
      <c r="AT64" s="251"/>
      <c r="AU64" s="251"/>
      <c r="AV64" s="251"/>
      <c r="AW64" s="251"/>
      <c r="AX64" s="251"/>
      <c r="AY64" s="251"/>
      <c r="AZ64" s="251"/>
      <c r="BA64" s="251"/>
      <c r="BB64" s="251"/>
      <c r="BC64" s="251"/>
      <c r="BD64" s="251"/>
      <c r="BE64" s="251"/>
      <c r="BF64" s="251"/>
      <c r="BG64" s="251"/>
      <c r="BH64" s="251"/>
      <c r="BI64" s="251"/>
      <c r="BJ64" s="251"/>
      <c r="BK64" s="251"/>
      <c r="BL64" s="251"/>
      <c r="BM64" s="251"/>
      <c r="BN64" s="251"/>
      <c r="BO64" s="251"/>
      <c r="BP64" s="251"/>
      <c r="BQ64" s="251"/>
      <c r="BR64" s="251"/>
      <c r="BS64" s="251"/>
      <c r="BT64" s="251"/>
      <c r="BU64" s="251"/>
      <c r="BV64" s="251"/>
      <c r="BW64" s="251"/>
      <c r="BX64" s="251"/>
      <c r="BY64" s="251"/>
      <c r="BZ64" s="251"/>
      <c r="CB64" s="251"/>
      <c r="CC64" s="251"/>
      <c r="CD64" s="251"/>
      <c r="CE64" s="251"/>
      <c r="CF64" s="251"/>
      <c r="CG64" s="251"/>
      <c r="CH64" s="251"/>
      <c r="CI64" s="251"/>
      <c r="CJ64" s="251"/>
      <c r="CK64" s="251"/>
      <c r="CL64" s="251"/>
      <c r="CM64" s="251"/>
      <c r="CN64" s="251"/>
      <c r="CO64" s="251"/>
      <c r="CP64" s="251"/>
      <c r="CQ64" s="251"/>
      <c r="CR64" s="251"/>
      <c r="CS64" s="251"/>
      <c r="CT64" s="251"/>
      <c r="CU64" s="251"/>
      <c r="CV64" s="251"/>
      <c r="CW64" s="251"/>
      <c r="CX64" s="251"/>
      <c r="CY64" s="251"/>
      <c r="CZ64" s="251"/>
      <c r="DA64" s="251"/>
      <c r="DB64" s="251"/>
      <c r="DC64" s="251"/>
      <c r="DD64" s="251"/>
      <c r="DE64" s="251"/>
      <c r="DF64" s="251"/>
      <c r="DG64" s="251"/>
      <c r="DH64" s="251"/>
      <c r="DI64" s="251"/>
      <c r="DJ64" s="251"/>
      <c r="DK64" s="251"/>
      <c r="DL64" s="251"/>
      <c r="DM64" s="251"/>
      <c r="DN64" s="251"/>
      <c r="DO64" s="251"/>
      <c r="DP64" s="251"/>
    </row>
    <row r="65" spans="5:120" s="250" customFormat="1" ht="12" x14ac:dyDescent="0.2"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251"/>
      <c r="V65" s="251"/>
      <c r="W65" s="251"/>
      <c r="X65" s="251"/>
      <c r="Y65" s="251"/>
      <c r="Z65" s="251"/>
      <c r="AA65" s="251"/>
      <c r="AB65" s="251"/>
      <c r="AC65" s="251"/>
      <c r="AD65" s="251"/>
      <c r="AE65" s="251"/>
      <c r="AF65" s="251"/>
      <c r="AG65" s="251"/>
      <c r="AH65" s="251"/>
      <c r="AI65" s="251"/>
      <c r="AJ65" s="251"/>
      <c r="AK65" s="251"/>
      <c r="AL65" s="251"/>
      <c r="AM65" s="251"/>
      <c r="AN65" s="251"/>
      <c r="AO65" s="251"/>
      <c r="AP65" s="251"/>
      <c r="AQ65" s="251"/>
      <c r="AR65" s="251"/>
      <c r="AS65" s="251"/>
      <c r="AT65" s="251"/>
      <c r="AU65" s="251"/>
      <c r="AV65" s="251"/>
      <c r="AW65" s="251"/>
      <c r="AX65" s="251"/>
      <c r="AY65" s="251"/>
      <c r="AZ65" s="251"/>
      <c r="BA65" s="251"/>
      <c r="BB65" s="251"/>
      <c r="BC65" s="251"/>
      <c r="BD65" s="251"/>
      <c r="BE65" s="251"/>
      <c r="BF65" s="251"/>
      <c r="BG65" s="251"/>
      <c r="BH65" s="251"/>
      <c r="BI65" s="251"/>
      <c r="BJ65" s="251"/>
      <c r="BK65" s="251"/>
      <c r="BL65" s="251"/>
      <c r="BM65" s="251"/>
      <c r="BN65" s="251"/>
      <c r="BO65" s="251"/>
      <c r="BP65" s="251"/>
      <c r="BQ65" s="251"/>
      <c r="BR65" s="251"/>
      <c r="BS65" s="251"/>
      <c r="BT65" s="251"/>
      <c r="BU65" s="251"/>
      <c r="BV65" s="251"/>
      <c r="BW65" s="251"/>
      <c r="BX65" s="251"/>
      <c r="BY65" s="251"/>
      <c r="BZ65" s="251"/>
      <c r="CB65" s="251"/>
      <c r="CC65" s="251"/>
      <c r="CD65" s="251"/>
      <c r="CE65" s="251"/>
      <c r="CF65" s="251"/>
      <c r="CG65" s="251"/>
      <c r="CH65" s="251"/>
      <c r="CI65" s="251"/>
      <c r="CJ65" s="251"/>
      <c r="CK65" s="251"/>
      <c r="CL65" s="251"/>
      <c r="CM65" s="251"/>
      <c r="CN65" s="251"/>
      <c r="CO65" s="251"/>
      <c r="CP65" s="251"/>
      <c r="CQ65" s="251"/>
      <c r="CR65" s="251"/>
      <c r="CS65" s="251"/>
      <c r="CT65" s="251"/>
      <c r="CU65" s="251"/>
      <c r="CV65" s="251"/>
      <c r="CW65" s="251"/>
      <c r="CX65" s="251"/>
      <c r="CY65" s="251"/>
      <c r="CZ65" s="251"/>
      <c r="DA65" s="251"/>
      <c r="DB65" s="251"/>
      <c r="DC65" s="251"/>
      <c r="DD65" s="251"/>
      <c r="DE65" s="251"/>
      <c r="DF65" s="251"/>
      <c r="DG65" s="251"/>
      <c r="DH65" s="251"/>
      <c r="DI65" s="251"/>
      <c r="DJ65" s="251"/>
      <c r="DK65" s="251"/>
      <c r="DL65" s="251"/>
      <c r="DM65" s="251"/>
      <c r="DN65" s="251"/>
      <c r="DO65" s="251"/>
      <c r="DP65" s="251"/>
    </row>
    <row r="66" spans="5:120" s="250" customFormat="1" ht="12" x14ac:dyDescent="0.2"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251"/>
      <c r="U66" s="251"/>
      <c r="V66" s="251"/>
      <c r="W66" s="251"/>
      <c r="X66" s="251"/>
      <c r="Y66" s="251"/>
      <c r="Z66" s="251"/>
      <c r="AA66" s="251"/>
      <c r="AB66" s="251"/>
      <c r="AC66" s="251"/>
      <c r="AD66" s="251"/>
      <c r="AE66" s="251"/>
      <c r="AF66" s="251"/>
      <c r="AG66" s="251"/>
      <c r="AH66" s="251"/>
      <c r="AI66" s="251"/>
      <c r="AJ66" s="251"/>
      <c r="AK66" s="251"/>
      <c r="AL66" s="251"/>
      <c r="AM66" s="251"/>
      <c r="AN66" s="251"/>
      <c r="AO66" s="251"/>
      <c r="AP66" s="251"/>
      <c r="AQ66" s="251"/>
      <c r="AR66" s="251"/>
      <c r="AS66" s="251"/>
      <c r="AT66" s="251"/>
      <c r="AU66" s="251"/>
      <c r="AV66" s="251"/>
      <c r="AW66" s="251"/>
      <c r="AX66" s="251"/>
      <c r="AY66" s="251"/>
      <c r="AZ66" s="251"/>
      <c r="BA66" s="251"/>
      <c r="BB66" s="251"/>
      <c r="BC66" s="251"/>
      <c r="BD66" s="251"/>
      <c r="BE66" s="251"/>
      <c r="BF66" s="251"/>
      <c r="BG66" s="251"/>
      <c r="BH66" s="251"/>
      <c r="BI66" s="251"/>
      <c r="BJ66" s="251"/>
      <c r="BK66" s="251"/>
      <c r="BL66" s="251"/>
      <c r="BM66" s="251"/>
      <c r="BN66" s="251"/>
      <c r="BO66" s="251"/>
      <c r="BP66" s="251"/>
      <c r="BQ66" s="251"/>
      <c r="BR66" s="251"/>
      <c r="BS66" s="251"/>
      <c r="BT66" s="251"/>
      <c r="BU66" s="251"/>
      <c r="BV66" s="251"/>
      <c r="BW66" s="251"/>
      <c r="BX66" s="251"/>
      <c r="BY66" s="251"/>
      <c r="BZ66" s="251"/>
      <c r="CB66" s="251"/>
      <c r="CC66" s="251"/>
      <c r="CD66" s="251"/>
      <c r="CE66" s="251"/>
      <c r="CF66" s="251"/>
      <c r="CG66" s="251"/>
      <c r="CH66" s="251"/>
      <c r="CI66" s="251"/>
      <c r="CJ66" s="251"/>
      <c r="CK66" s="251"/>
      <c r="CL66" s="251"/>
      <c r="CM66" s="251"/>
      <c r="CN66" s="251"/>
      <c r="CO66" s="251"/>
      <c r="CP66" s="251"/>
      <c r="CQ66" s="251"/>
      <c r="CR66" s="251"/>
      <c r="CS66" s="251"/>
      <c r="CT66" s="251"/>
      <c r="CU66" s="251"/>
      <c r="CV66" s="251"/>
      <c r="CW66" s="251"/>
      <c r="CX66" s="251"/>
      <c r="CY66" s="251"/>
      <c r="CZ66" s="251"/>
      <c r="DA66" s="251"/>
      <c r="DB66" s="251"/>
      <c r="DC66" s="251"/>
      <c r="DD66" s="251"/>
      <c r="DE66" s="251"/>
      <c r="DF66" s="251"/>
      <c r="DG66" s="251"/>
      <c r="DH66" s="251"/>
      <c r="DI66" s="251"/>
      <c r="DJ66" s="251"/>
      <c r="DK66" s="251"/>
      <c r="DL66" s="251"/>
      <c r="DM66" s="251"/>
      <c r="DN66" s="251"/>
      <c r="DO66" s="251"/>
      <c r="DP66" s="251"/>
    </row>
    <row r="67" spans="5:120" s="250" customFormat="1" ht="12" x14ac:dyDescent="0.2"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51"/>
      <c r="V67" s="251"/>
      <c r="W67" s="251"/>
      <c r="X67" s="251"/>
      <c r="Y67" s="251"/>
      <c r="Z67" s="251"/>
      <c r="AA67" s="251"/>
      <c r="AB67" s="251"/>
      <c r="AC67" s="251"/>
      <c r="AD67" s="251"/>
      <c r="AE67" s="251"/>
      <c r="AF67" s="251"/>
      <c r="AG67" s="251"/>
      <c r="AH67" s="251"/>
      <c r="AI67" s="251"/>
      <c r="AJ67" s="251"/>
      <c r="AK67" s="251"/>
      <c r="AL67" s="251"/>
      <c r="AM67" s="251"/>
      <c r="AN67" s="251"/>
      <c r="AO67" s="251"/>
      <c r="AP67" s="251"/>
      <c r="AQ67" s="251"/>
      <c r="AR67" s="251"/>
      <c r="AS67" s="251"/>
      <c r="AT67" s="251"/>
      <c r="AU67" s="251"/>
      <c r="AV67" s="251"/>
      <c r="AW67" s="251"/>
      <c r="AX67" s="251"/>
      <c r="AY67" s="251"/>
      <c r="AZ67" s="251"/>
      <c r="BA67" s="251"/>
      <c r="BB67" s="251"/>
      <c r="BC67" s="251"/>
      <c r="BD67" s="251"/>
      <c r="BE67" s="251"/>
      <c r="BF67" s="251"/>
      <c r="BG67" s="251"/>
      <c r="BH67" s="251"/>
      <c r="BI67" s="251"/>
      <c r="BJ67" s="251"/>
      <c r="BK67" s="251"/>
      <c r="BL67" s="251"/>
      <c r="BM67" s="251"/>
      <c r="BN67" s="251"/>
      <c r="BO67" s="251"/>
      <c r="BP67" s="251"/>
      <c r="BQ67" s="251"/>
      <c r="BR67" s="251"/>
      <c r="BS67" s="251"/>
      <c r="BT67" s="251"/>
      <c r="BU67" s="251"/>
      <c r="BV67" s="251"/>
      <c r="BW67" s="251"/>
      <c r="BX67" s="251"/>
      <c r="BY67" s="251"/>
      <c r="BZ67" s="251"/>
      <c r="CB67" s="251"/>
      <c r="CC67" s="251"/>
      <c r="CD67" s="251"/>
      <c r="CE67" s="251"/>
      <c r="CF67" s="251"/>
      <c r="CG67" s="251"/>
      <c r="CH67" s="251"/>
      <c r="CI67" s="251"/>
      <c r="CJ67" s="251"/>
      <c r="CK67" s="251"/>
      <c r="CL67" s="251"/>
      <c r="CM67" s="251"/>
      <c r="CN67" s="251"/>
      <c r="CO67" s="251"/>
      <c r="CP67" s="251"/>
      <c r="CQ67" s="251"/>
      <c r="CR67" s="251"/>
      <c r="CS67" s="251"/>
      <c r="CT67" s="251"/>
      <c r="CU67" s="251"/>
      <c r="CV67" s="251"/>
      <c r="CW67" s="251"/>
      <c r="CX67" s="251"/>
      <c r="CY67" s="251"/>
      <c r="CZ67" s="251"/>
      <c r="DA67" s="251"/>
      <c r="DB67" s="251"/>
      <c r="DC67" s="251"/>
      <c r="DD67" s="251"/>
      <c r="DE67" s="251"/>
      <c r="DF67" s="251"/>
      <c r="DG67" s="251"/>
      <c r="DH67" s="251"/>
      <c r="DI67" s="251"/>
      <c r="DJ67" s="251"/>
      <c r="DK67" s="251"/>
      <c r="DL67" s="251"/>
      <c r="DM67" s="251"/>
      <c r="DN67" s="251"/>
      <c r="DO67" s="251"/>
      <c r="DP67" s="251"/>
    </row>
    <row r="68" spans="5:120" s="250" customFormat="1" ht="12" x14ac:dyDescent="0.2">
      <c r="E68" s="251"/>
      <c r="F68" s="251"/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V68" s="251"/>
      <c r="W68" s="251"/>
      <c r="X68" s="251"/>
      <c r="Y68" s="251"/>
      <c r="Z68" s="251"/>
      <c r="AA68" s="251"/>
      <c r="AB68" s="251"/>
      <c r="AC68" s="251"/>
      <c r="AD68" s="251"/>
      <c r="AE68" s="251"/>
      <c r="AF68" s="251"/>
      <c r="AG68" s="251"/>
      <c r="AH68" s="251"/>
      <c r="AI68" s="251"/>
      <c r="AJ68" s="251"/>
      <c r="AK68" s="251"/>
      <c r="AL68" s="251"/>
      <c r="AM68" s="251"/>
      <c r="AN68" s="251"/>
      <c r="AO68" s="251"/>
      <c r="AP68" s="251"/>
      <c r="AQ68" s="251"/>
      <c r="AR68" s="251"/>
      <c r="AS68" s="251"/>
      <c r="AT68" s="251"/>
      <c r="AU68" s="251"/>
      <c r="AV68" s="251"/>
      <c r="AW68" s="251"/>
      <c r="AX68" s="251"/>
      <c r="AY68" s="251"/>
      <c r="AZ68" s="251"/>
      <c r="BA68" s="251"/>
      <c r="BB68" s="251"/>
      <c r="BC68" s="251"/>
      <c r="BD68" s="251"/>
      <c r="BE68" s="251"/>
      <c r="BF68" s="251"/>
      <c r="BG68" s="251"/>
      <c r="BH68" s="251"/>
      <c r="BI68" s="251"/>
      <c r="BJ68" s="251"/>
      <c r="BK68" s="251"/>
      <c r="BL68" s="251"/>
      <c r="BM68" s="251"/>
      <c r="BN68" s="251"/>
      <c r="BO68" s="251"/>
      <c r="BP68" s="251"/>
      <c r="BQ68" s="251"/>
      <c r="BR68" s="251"/>
      <c r="BS68" s="251"/>
      <c r="BT68" s="251"/>
      <c r="BU68" s="251"/>
      <c r="BV68" s="251"/>
      <c r="BW68" s="251"/>
      <c r="BX68" s="251"/>
      <c r="BY68" s="251"/>
      <c r="BZ68" s="251"/>
      <c r="CB68" s="251"/>
      <c r="CC68" s="251"/>
      <c r="CD68" s="251"/>
      <c r="CE68" s="251"/>
      <c r="CF68" s="251"/>
      <c r="CG68" s="251"/>
      <c r="CH68" s="251"/>
      <c r="CI68" s="251"/>
      <c r="CJ68" s="251"/>
      <c r="CK68" s="251"/>
      <c r="CL68" s="251"/>
      <c r="CM68" s="251"/>
      <c r="CN68" s="251"/>
      <c r="CO68" s="251"/>
      <c r="CP68" s="251"/>
      <c r="CQ68" s="251"/>
      <c r="CR68" s="251"/>
      <c r="CS68" s="251"/>
      <c r="CT68" s="251"/>
      <c r="CU68" s="251"/>
      <c r="CV68" s="251"/>
      <c r="CW68" s="251"/>
      <c r="CX68" s="251"/>
      <c r="CY68" s="251"/>
      <c r="CZ68" s="251"/>
      <c r="DA68" s="251"/>
      <c r="DB68" s="251"/>
      <c r="DC68" s="251"/>
      <c r="DD68" s="251"/>
      <c r="DE68" s="251"/>
      <c r="DF68" s="251"/>
      <c r="DG68" s="251"/>
      <c r="DH68" s="251"/>
      <c r="DI68" s="251"/>
      <c r="DJ68" s="251"/>
      <c r="DK68" s="251"/>
      <c r="DL68" s="251"/>
      <c r="DM68" s="251"/>
      <c r="DN68" s="251"/>
      <c r="DO68" s="251"/>
      <c r="DP68" s="251"/>
    </row>
    <row r="69" spans="5:120" s="250" customFormat="1" ht="12" x14ac:dyDescent="0.2"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1"/>
      <c r="P69" s="251"/>
      <c r="Q69" s="251"/>
      <c r="R69" s="251"/>
      <c r="S69" s="251"/>
      <c r="T69" s="251"/>
      <c r="U69" s="251"/>
      <c r="V69" s="251"/>
      <c r="W69" s="251"/>
      <c r="X69" s="251"/>
      <c r="Y69" s="251"/>
      <c r="Z69" s="251"/>
      <c r="AA69" s="251"/>
      <c r="AB69" s="251"/>
      <c r="AC69" s="251"/>
      <c r="AD69" s="251"/>
      <c r="AE69" s="251"/>
      <c r="AF69" s="251"/>
      <c r="AG69" s="251"/>
      <c r="AH69" s="251"/>
      <c r="AI69" s="251"/>
      <c r="AJ69" s="251"/>
      <c r="AK69" s="251"/>
      <c r="AL69" s="251"/>
      <c r="AM69" s="251"/>
      <c r="AN69" s="251"/>
      <c r="AO69" s="251"/>
      <c r="AP69" s="251"/>
      <c r="AQ69" s="251"/>
      <c r="AR69" s="251"/>
      <c r="AS69" s="251"/>
      <c r="AT69" s="251"/>
      <c r="AU69" s="251"/>
      <c r="AV69" s="251"/>
      <c r="AW69" s="251"/>
      <c r="AX69" s="251"/>
      <c r="AY69" s="251"/>
      <c r="AZ69" s="251"/>
      <c r="BA69" s="251"/>
      <c r="BB69" s="251"/>
      <c r="BC69" s="251"/>
      <c r="BD69" s="251"/>
      <c r="BE69" s="251"/>
      <c r="BF69" s="251"/>
      <c r="BG69" s="251"/>
      <c r="BH69" s="251"/>
      <c r="BI69" s="251"/>
      <c r="BJ69" s="251"/>
      <c r="BK69" s="251"/>
      <c r="BL69" s="251"/>
      <c r="BM69" s="251"/>
      <c r="BN69" s="251"/>
      <c r="BO69" s="251"/>
      <c r="BP69" s="251"/>
      <c r="BQ69" s="251"/>
      <c r="BR69" s="251"/>
      <c r="BS69" s="251"/>
      <c r="BT69" s="251"/>
      <c r="BU69" s="251"/>
      <c r="BV69" s="251"/>
      <c r="BW69" s="251"/>
      <c r="BX69" s="251"/>
      <c r="BY69" s="251"/>
      <c r="BZ69" s="251"/>
      <c r="CB69" s="251"/>
      <c r="CC69" s="251"/>
      <c r="CD69" s="251"/>
      <c r="CE69" s="251"/>
      <c r="CF69" s="251"/>
      <c r="CG69" s="251"/>
      <c r="CH69" s="251"/>
      <c r="CI69" s="251"/>
      <c r="CJ69" s="251"/>
      <c r="CK69" s="251"/>
      <c r="CL69" s="251"/>
      <c r="CM69" s="251"/>
      <c r="CN69" s="251"/>
      <c r="CO69" s="251"/>
      <c r="CP69" s="251"/>
      <c r="CQ69" s="251"/>
      <c r="CR69" s="251"/>
      <c r="CS69" s="251"/>
      <c r="CT69" s="251"/>
      <c r="CU69" s="251"/>
      <c r="CV69" s="251"/>
      <c r="CW69" s="251"/>
      <c r="CX69" s="251"/>
      <c r="CY69" s="251"/>
      <c r="CZ69" s="251"/>
      <c r="DA69" s="251"/>
      <c r="DB69" s="251"/>
      <c r="DC69" s="251"/>
      <c r="DD69" s="251"/>
      <c r="DE69" s="251"/>
      <c r="DF69" s="251"/>
      <c r="DG69" s="251"/>
      <c r="DH69" s="251"/>
      <c r="DI69" s="251"/>
      <c r="DJ69" s="251"/>
      <c r="DK69" s="251"/>
      <c r="DL69" s="251"/>
      <c r="DM69" s="251"/>
      <c r="DN69" s="251"/>
      <c r="DO69" s="251"/>
      <c r="DP69" s="251"/>
    </row>
    <row r="70" spans="5:120" s="250" customFormat="1" ht="12" x14ac:dyDescent="0.2">
      <c r="E70" s="251"/>
      <c r="F70" s="251"/>
      <c r="G70" s="251"/>
      <c r="H70" s="251"/>
      <c r="I70" s="251"/>
      <c r="J70" s="251"/>
      <c r="K70" s="251"/>
      <c r="L70" s="251"/>
      <c r="M70" s="251"/>
      <c r="N70" s="251"/>
      <c r="O70" s="251"/>
      <c r="P70" s="251"/>
      <c r="Q70" s="251"/>
      <c r="R70" s="251"/>
      <c r="S70" s="251"/>
      <c r="T70" s="251"/>
      <c r="U70" s="251"/>
      <c r="V70" s="251"/>
      <c r="W70" s="251"/>
      <c r="X70" s="251"/>
      <c r="Y70" s="251"/>
      <c r="Z70" s="251"/>
      <c r="AA70" s="251"/>
      <c r="AB70" s="251"/>
      <c r="AC70" s="251"/>
      <c r="AD70" s="251"/>
      <c r="AE70" s="251"/>
      <c r="AF70" s="251"/>
      <c r="AG70" s="251"/>
      <c r="AH70" s="251"/>
      <c r="AI70" s="251"/>
      <c r="AJ70" s="251"/>
      <c r="AK70" s="251"/>
      <c r="AL70" s="251"/>
      <c r="AM70" s="251"/>
      <c r="AN70" s="251"/>
      <c r="AO70" s="251"/>
      <c r="AP70" s="251"/>
      <c r="AQ70" s="251"/>
      <c r="AR70" s="251"/>
      <c r="AS70" s="251"/>
      <c r="AT70" s="251"/>
      <c r="AU70" s="251"/>
      <c r="AV70" s="251"/>
      <c r="AW70" s="251"/>
      <c r="AX70" s="251"/>
      <c r="AY70" s="251"/>
      <c r="AZ70" s="251"/>
      <c r="BA70" s="251"/>
      <c r="BB70" s="251"/>
      <c r="BC70" s="251"/>
      <c r="BD70" s="251"/>
      <c r="BE70" s="251"/>
      <c r="BF70" s="251"/>
      <c r="BG70" s="251"/>
      <c r="BH70" s="251"/>
      <c r="BI70" s="251"/>
      <c r="BJ70" s="251"/>
      <c r="BK70" s="251"/>
      <c r="BL70" s="251"/>
      <c r="BM70" s="251"/>
      <c r="BN70" s="251"/>
      <c r="BO70" s="251"/>
      <c r="BP70" s="251"/>
      <c r="BQ70" s="251"/>
      <c r="BR70" s="251"/>
      <c r="BS70" s="251"/>
      <c r="BT70" s="251"/>
      <c r="BU70" s="251"/>
      <c r="BV70" s="251"/>
      <c r="BW70" s="251"/>
      <c r="BX70" s="251"/>
      <c r="BY70" s="251"/>
      <c r="BZ70" s="251"/>
      <c r="CB70" s="251"/>
      <c r="CC70" s="251"/>
      <c r="CD70" s="251"/>
      <c r="CE70" s="251"/>
      <c r="CF70" s="251"/>
      <c r="CG70" s="251"/>
      <c r="CH70" s="251"/>
      <c r="CI70" s="251"/>
      <c r="CJ70" s="251"/>
      <c r="CK70" s="251"/>
      <c r="CL70" s="251"/>
      <c r="CM70" s="251"/>
      <c r="CN70" s="251"/>
      <c r="CO70" s="251"/>
      <c r="CP70" s="251"/>
      <c r="CQ70" s="251"/>
      <c r="CR70" s="251"/>
      <c r="CS70" s="251"/>
      <c r="CT70" s="251"/>
      <c r="CU70" s="251"/>
      <c r="CV70" s="251"/>
      <c r="CW70" s="251"/>
      <c r="CX70" s="251"/>
      <c r="CY70" s="251"/>
      <c r="CZ70" s="251"/>
      <c r="DA70" s="251"/>
      <c r="DB70" s="251"/>
      <c r="DC70" s="251"/>
      <c r="DD70" s="251"/>
      <c r="DE70" s="251"/>
      <c r="DF70" s="251"/>
      <c r="DG70" s="251"/>
      <c r="DH70" s="251"/>
      <c r="DI70" s="251"/>
      <c r="DJ70" s="251"/>
      <c r="DK70" s="251"/>
      <c r="DL70" s="251"/>
      <c r="DM70" s="251"/>
      <c r="DN70" s="251"/>
      <c r="DO70" s="251"/>
      <c r="DP70" s="251"/>
    </row>
    <row r="71" spans="5:120" s="250" customFormat="1" ht="12" x14ac:dyDescent="0.2">
      <c r="E71" s="251"/>
      <c r="F71" s="251"/>
      <c r="G71" s="251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1"/>
      <c r="V71" s="251"/>
      <c r="W71" s="251"/>
      <c r="X71" s="251"/>
      <c r="Y71" s="251"/>
      <c r="Z71" s="251"/>
      <c r="AA71" s="251"/>
      <c r="AB71" s="251"/>
      <c r="AC71" s="251"/>
      <c r="AD71" s="251"/>
      <c r="AE71" s="251"/>
      <c r="AF71" s="251"/>
      <c r="AG71" s="251"/>
      <c r="AH71" s="251"/>
      <c r="AI71" s="251"/>
      <c r="AJ71" s="251"/>
      <c r="AK71" s="251"/>
      <c r="AL71" s="251"/>
      <c r="AM71" s="251"/>
      <c r="AN71" s="251"/>
      <c r="AO71" s="251"/>
      <c r="AP71" s="251"/>
      <c r="AQ71" s="251"/>
      <c r="AR71" s="251"/>
      <c r="AS71" s="251"/>
      <c r="AT71" s="251"/>
      <c r="AU71" s="251"/>
      <c r="AV71" s="251"/>
      <c r="AW71" s="251"/>
      <c r="AX71" s="251"/>
      <c r="AY71" s="251"/>
      <c r="AZ71" s="251"/>
      <c r="BA71" s="251"/>
      <c r="BB71" s="251"/>
      <c r="BC71" s="251"/>
      <c r="BD71" s="251"/>
      <c r="BE71" s="251"/>
      <c r="BF71" s="251"/>
      <c r="BG71" s="251"/>
      <c r="BH71" s="251"/>
      <c r="BI71" s="251"/>
      <c r="BJ71" s="251"/>
      <c r="BK71" s="251"/>
      <c r="BL71" s="251"/>
      <c r="BM71" s="251"/>
      <c r="BN71" s="251"/>
      <c r="BO71" s="251"/>
      <c r="BP71" s="251"/>
      <c r="BQ71" s="251"/>
      <c r="BR71" s="251"/>
      <c r="BS71" s="251"/>
      <c r="BT71" s="251"/>
      <c r="BU71" s="251"/>
      <c r="BV71" s="251"/>
      <c r="BW71" s="251"/>
      <c r="BX71" s="251"/>
      <c r="BY71" s="251"/>
      <c r="BZ71" s="251"/>
      <c r="CB71" s="251"/>
      <c r="CC71" s="251"/>
      <c r="CD71" s="251"/>
      <c r="CE71" s="251"/>
      <c r="CF71" s="251"/>
      <c r="CG71" s="251"/>
      <c r="CH71" s="251"/>
      <c r="CI71" s="251"/>
      <c r="CJ71" s="251"/>
      <c r="CK71" s="251"/>
      <c r="CL71" s="251"/>
      <c r="CM71" s="251"/>
      <c r="CN71" s="251"/>
      <c r="CO71" s="251"/>
      <c r="CP71" s="251"/>
      <c r="CQ71" s="251"/>
      <c r="CR71" s="251"/>
      <c r="CS71" s="251"/>
      <c r="CT71" s="251"/>
      <c r="CU71" s="251"/>
      <c r="CV71" s="251"/>
      <c r="CW71" s="251"/>
      <c r="CX71" s="251"/>
      <c r="CY71" s="251"/>
      <c r="CZ71" s="251"/>
      <c r="DA71" s="251"/>
      <c r="DB71" s="251"/>
      <c r="DC71" s="251"/>
      <c r="DD71" s="251"/>
      <c r="DE71" s="251"/>
      <c r="DF71" s="251"/>
      <c r="DG71" s="251"/>
      <c r="DH71" s="251"/>
      <c r="DI71" s="251"/>
      <c r="DJ71" s="251"/>
      <c r="DK71" s="251"/>
      <c r="DL71" s="251"/>
      <c r="DM71" s="251"/>
      <c r="DN71" s="251"/>
      <c r="DO71" s="251"/>
      <c r="DP71" s="251"/>
    </row>
    <row r="72" spans="5:120" s="250" customFormat="1" ht="12" x14ac:dyDescent="0.2"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251"/>
      <c r="U72" s="251"/>
      <c r="V72" s="251"/>
      <c r="W72" s="251"/>
      <c r="X72" s="251"/>
      <c r="Y72" s="251"/>
      <c r="Z72" s="251"/>
      <c r="AA72" s="251"/>
      <c r="AB72" s="251"/>
      <c r="AC72" s="251"/>
      <c r="AD72" s="251"/>
      <c r="AE72" s="251"/>
      <c r="AF72" s="251"/>
      <c r="AG72" s="251"/>
      <c r="AH72" s="251"/>
      <c r="AI72" s="251"/>
      <c r="AJ72" s="251"/>
      <c r="AK72" s="251"/>
      <c r="AL72" s="251"/>
      <c r="AM72" s="251"/>
      <c r="AN72" s="251"/>
      <c r="AO72" s="251"/>
      <c r="AP72" s="251"/>
      <c r="AQ72" s="251"/>
      <c r="AR72" s="251"/>
      <c r="AS72" s="251"/>
      <c r="AT72" s="251"/>
      <c r="AU72" s="251"/>
      <c r="AV72" s="251"/>
      <c r="AW72" s="251"/>
      <c r="AX72" s="251"/>
      <c r="AY72" s="251"/>
      <c r="AZ72" s="251"/>
      <c r="BA72" s="251"/>
      <c r="BB72" s="251"/>
      <c r="BC72" s="251"/>
      <c r="BD72" s="251"/>
      <c r="BE72" s="251"/>
      <c r="BF72" s="251"/>
      <c r="BG72" s="251"/>
      <c r="BH72" s="251"/>
      <c r="BI72" s="251"/>
      <c r="BJ72" s="251"/>
      <c r="BK72" s="251"/>
      <c r="BL72" s="251"/>
      <c r="BM72" s="251"/>
      <c r="BN72" s="251"/>
      <c r="BO72" s="251"/>
      <c r="BP72" s="251"/>
      <c r="BQ72" s="251"/>
      <c r="BR72" s="251"/>
      <c r="BS72" s="251"/>
      <c r="BT72" s="251"/>
      <c r="BU72" s="251"/>
      <c r="BV72" s="251"/>
      <c r="BW72" s="251"/>
      <c r="BX72" s="251"/>
      <c r="BY72" s="251"/>
      <c r="BZ72" s="251"/>
      <c r="CB72" s="251"/>
      <c r="CC72" s="251"/>
      <c r="CD72" s="251"/>
      <c r="CE72" s="251"/>
      <c r="CF72" s="251"/>
      <c r="CG72" s="251"/>
      <c r="CH72" s="251"/>
      <c r="CI72" s="251"/>
      <c r="CJ72" s="251"/>
      <c r="CK72" s="251"/>
      <c r="CL72" s="251"/>
      <c r="CM72" s="251"/>
      <c r="CN72" s="251"/>
      <c r="CO72" s="251"/>
      <c r="CP72" s="251"/>
      <c r="CQ72" s="251"/>
      <c r="CR72" s="251"/>
      <c r="CS72" s="251"/>
      <c r="CT72" s="251"/>
      <c r="CU72" s="251"/>
      <c r="CV72" s="251"/>
      <c r="CW72" s="251"/>
      <c r="CX72" s="251"/>
      <c r="CY72" s="251"/>
      <c r="CZ72" s="251"/>
      <c r="DA72" s="251"/>
      <c r="DB72" s="251"/>
      <c r="DC72" s="251"/>
      <c r="DD72" s="251"/>
      <c r="DE72" s="251"/>
      <c r="DF72" s="251"/>
      <c r="DG72" s="251"/>
      <c r="DH72" s="251"/>
      <c r="DI72" s="251"/>
      <c r="DJ72" s="251"/>
      <c r="DK72" s="251"/>
      <c r="DL72" s="251"/>
      <c r="DM72" s="251"/>
      <c r="DN72" s="251"/>
      <c r="DO72" s="251"/>
      <c r="DP72" s="251"/>
    </row>
    <row r="73" spans="5:120" s="250" customFormat="1" ht="12" x14ac:dyDescent="0.2">
      <c r="E73" s="251"/>
      <c r="F73" s="251"/>
      <c r="G73" s="251"/>
      <c r="H73" s="251"/>
      <c r="I73" s="251"/>
      <c r="J73" s="251"/>
      <c r="K73" s="251"/>
      <c r="L73" s="251"/>
      <c r="M73" s="251"/>
      <c r="N73" s="251"/>
      <c r="O73" s="251"/>
      <c r="P73" s="251"/>
      <c r="Q73" s="251"/>
      <c r="R73" s="251"/>
      <c r="S73" s="251"/>
      <c r="T73" s="251"/>
      <c r="U73" s="251"/>
      <c r="V73" s="251"/>
      <c r="W73" s="251"/>
      <c r="X73" s="251"/>
      <c r="Y73" s="251"/>
      <c r="Z73" s="251"/>
      <c r="AA73" s="251"/>
      <c r="AB73" s="251"/>
      <c r="AC73" s="251"/>
      <c r="AD73" s="251"/>
      <c r="AE73" s="251"/>
      <c r="AF73" s="251"/>
      <c r="AG73" s="251"/>
      <c r="AH73" s="251"/>
      <c r="AI73" s="251"/>
      <c r="AJ73" s="251"/>
      <c r="AK73" s="251"/>
      <c r="AL73" s="251"/>
      <c r="AM73" s="251"/>
      <c r="AN73" s="251"/>
      <c r="AO73" s="251"/>
      <c r="AP73" s="251"/>
      <c r="AQ73" s="251"/>
      <c r="AR73" s="251"/>
      <c r="AS73" s="251"/>
      <c r="AT73" s="251"/>
      <c r="AU73" s="251"/>
      <c r="AV73" s="251"/>
      <c r="AW73" s="251"/>
      <c r="AX73" s="251"/>
      <c r="AY73" s="251"/>
      <c r="AZ73" s="251"/>
      <c r="BA73" s="251"/>
      <c r="BB73" s="251"/>
      <c r="BC73" s="251"/>
      <c r="BD73" s="251"/>
      <c r="BE73" s="251"/>
      <c r="BF73" s="251"/>
      <c r="BG73" s="251"/>
      <c r="BH73" s="251"/>
      <c r="BI73" s="251"/>
      <c r="BJ73" s="251"/>
      <c r="BK73" s="251"/>
      <c r="BL73" s="251"/>
      <c r="BM73" s="251"/>
      <c r="BN73" s="251"/>
      <c r="BO73" s="251"/>
      <c r="BP73" s="251"/>
      <c r="BQ73" s="251"/>
      <c r="BR73" s="251"/>
      <c r="BS73" s="251"/>
      <c r="BT73" s="251"/>
      <c r="BU73" s="251"/>
      <c r="BV73" s="251"/>
      <c r="BW73" s="251"/>
      <c r="BX73" s="251"/>
      <c r="BY73" s="251"/>
      <c r="BZ73" s="251"/>
      <c r="CB73" s="251"/>
      <c r="CC73" s="251"/>
      <c r="CD73" s="251"/>
      <c r="CE73" s="251"/>
      <c r="CF73" s="251"/>
      <c r="CG73" s="251"/>
      <c r="CH73" s="251"/>
      <c r="CI73" s="251"/>
      <c r="CJ73" s="251"/>
      <c r="CK73" s="251"/>
      <c r="CL73" s="251"/>
      <c r="CM73" s="251"/>
      <c r="CN73" s="251"/>
      <c r="CO73" s="251"/>
      <c r="CP73" s="251"/>
      <c r="CQ73" s="251"/>
      <c r="CR73" s="251"/>
      <c r="CS73" s="251"/>
      <c r="CT73" s="251"/>
      <c r="CU73" s="251"/>
      <c r="CV73" s="251"/>
      <c r="CW73" s="251"/>
      <c r="CX73" s="251"/>
      <c r="CY73" s="251"/>
      <c r="CZ73" s="251"/>
      <c r="DA73" s="251"/>
      <c r="DB73" s="251"/>
      <c r="DC73" s="251"/>
      <c r="DD73" s="251"/>
      <c r="DE73" s="251"/>
      <c r="DF73" s="251"/>
      <c r="DG73" s="251"/>
      <c r="DH73" s="251"/>
      <c r="DI73" s="251"/>
      <c r="DJ73" s="251"/>
      <c r="DK73" s="251"/>
      <c r="DL73" s="251"/>
      <c r="DM73" s="251"/>
      <c r="DN73" s="251"/>
      <c r="DO73" s="251"/>
      <c r="DP73" s="251"/>
    </row>
    <row r="74" spans="5:120" s="250" customFormat="1" ht="12" x14ac:dyDescent="0.2">
      <c r="E74" s="251"/>
      <c r="F74" s="251"/>
      <c r="G74" s="251"/>
      <c r="H74" s="251"/>
      <c r="I74" s="251"/>
      <c r="J74" s="251"/>
      <c r="K74" s="251"/>
      <c r="L74" s="251"/>
      <c r="M74" s="251"/>
      <c r="N74" s="251"/>
      <c r="O74" s="251"/>
      <c r="P74" s="251"/>
      <c r="Q74" s="251"/>
      <c r="R74" s="251"/>
      <c r="S74" s="251"/>
      <c r="T74" s="251"/>
      <c r="U74" s="251"/>
      <c r="V74" s="251"/>
      <c r="W74" s="251"/>
      <c r="X74" s="251"/>
      <c r="Y74" s="251"/>
      <c r="Z74" s="251"/>
      <c r="AA74" s="251"/>
      <c r="AB74" s="251"/>
      <c r="AC74" s="251"/>
      <c r="AD74" s="251"/>
      <c r="AE74" s="251"/>
      <c r="AF74" s="251"/>
      <c r="AG74" s="251"/>
      <c r="AH74" s="251"/>
      <c r="AI74" s="251"/>
      <c r="AJ74" s="251"/>
      <c r="AK74" s="251"/>
      <c r="AL74" s="251"/>
      <c r="AM74" s="251"/>
      <c r="AN74" s="251"/>
      <c r="AO74" s="251"/>
      <c r="AP74" s="251"/>
      <c r="AQ74" s="251"/>
      <c r="AR74" s="251"/>
      <c r="AS74" s="251"/>
      <c r="AT74" s="251"/>
      <c r="AU74" s="251"/>
      <c r="AV74" s="251"/>
      <c r="AW74" s="251"/>
      <c r="AX74" s="251"/>
      <c r="AY74" s="251"/>
      <c r="AZ74" s="251"/>
      <c r="BA74" s="251"/>
      <c r="BB74" s="251"/>
      <c r="BC74" s="251"/>
      <c r="BD74" s="251"/>
      <c r="BE74" s="251"/>
      <c r="BF74" s="251"/>
      <c r="BG74" s="251"/>
      <c r="BH74" s="251"/>
      <c r="BI74" s="251"/>
      <c r="BJ74" s="251"/>
      <c r="BK74" s="251"/>
      <c r="BL74" s="251"/>
      <c r="BM74" s="251"/>
      <c r="BN74" s="251"/>
      <c r="BO74" s="251"/>
      <c r="BP74" s="251"/>
      <c r="BQ74" s="251"/>
      <c r="BR74" s="251"/>
      <c r="BS74" s="251"/>
      <c r="BT74" s="251"/>
      <c r="BU74" s="251"/>
      <c r="BV74" s="251"/>
      <c r="BW74" s="251"/>
      <c r="BX74" s="251"/>
      <c r="BY74" s="251"/>
      <c r="BZ74" s="251"/>
      <c r="CB74" s="251"/>
      <c r="CC74" s="251"/>
      <c r="CD74" s="251"/>
      <c r="CE74" s="251"/>
      <c r="CF74" s="251"/>
      <c r="CG74" s="251"/>
      <c r="CH74" s="251"/>
      <c r="CI74" s="251"/>
      <c r="CJ74" s="251"/>
      <c r="CK74" s="251"/>
      <c r="CL74" s="251"/>
      <c r="CM74" s="251"/>
      <c r="CN74" s="251"/>
      <c r="CO74" s="251"/>
      <c r="CP74" s="251"/>
      <c r="CQ74" s="251"/>
      <c r="CR74" s="251"/>
      <c r="CS74" s="251"/>
      <c r="CT74" s="251"/>
      <c r="CU74" s="251"/>
      <c r="CV74" s="251"/>
      <c r="CW74" s="251"/>
      <c r="CX74" s="251"/>
      <c r="CY74" s="251"/>
      <c r="CZ74" s="251"/>
      <c r="DA74" s="251"/>
      <c r="DB74" s="251"/>
      <c r="DC74" s="251"/>
      <c r="DD74" s="251"/>
      <c r="DE74" s="251"/>
      <c r="DF74" s="251"/>
      <c r="DG74" s="251"/>
      <c r="DH74" s="251"/>
      <c r="DI74" s="251"/>
      <c r="DJ74" s="251"/>
      <c r="DK74" s="251"/>
      <c r="DL74" s="251"/>
      <c r="DM74" s="251"/>
      <c r="DN74" s="251"/>
      <c r="DO74" s="251"/>
      <c r="DP74" s="251"/>
    </row>
    <row r="75" spans="5:120" s="250" customFormat="1" ht="12" x14ac:dyDescent="0.2">
      <c r="E75" s="251"/>
      <c r="F75" s="251"/>
      <c r="G75" s="251"/>
      <c r="H75" s="251"/>
      <c r="I75" s="251"/>
      <c r="J75" s="251"/>
      <c r="K75" s="251"/>
      <c r="L75" s="251"/>
      <c r="M75" s="251"/>
      <c r="N75" s="251"/>
      <c r="O75" s="251"/>
      <c r="P75" s="251"/>
      <c r="Q75" s="251"/>
      <c r="R75" s="251"/>
      <c r="S75" s="251"/>
      <c r="T75" s="251"/>
      <c r="U75" s="251"/>
      <c r="V75" s="251"/>
      <c r="W75" s="251"/>
      <c r="X75" s="251"/>
      <c r="Y75" s="251"/>
      <c r="Z75" s="251"/>
      <c r="AA75" s="251"/>
      <c r="AB75" s="251"/>
      <c r="AC75" s="251"/>
      <c r="AD75" s="251"/>
      <c r="AE75" s="251"/>
      <c r="AF75" s="251"/>
      <c r="AG75" s="251"/>
      <c r="AH75" s="251"/>
      <c r="AI75" s="251"/>
      <c r="AJ75" s="251"/>
      <c r="AK75" s="251"/>
      <c r="AL75" s="251"/>
      <c r="AM75" s="251"/>
      <c r="AN75" s="251"/>
      <c r="AO75" s="251"/>
      <c r="AP75" s="251"/>
      <c r="AQ75" s="251"/>
      <c r="AR75" s="251"/>
      <c r="AS75" s="251"/>
      <c r="AT75" s="251"/>
      <c r="AU75" s="251"/>
      <c r="AV75" s="251"/>
      <c r="AW75" s="251"/>
      <c r="AX75" s="251"/>
      <c r="AY75" s="251"/>
      <c r="AZ75" s="251"/>
      <c r="BA75" s="251"/>
      <c r="BB75" s="251"/>
      <c r="BC75" s="251"/>
      <c r="BD75" s="251"/>
      <c r="BE75" s="251"/>
      <c r="BF75" s="251"/>
      <c r="BG75" s="251"/>
      <c r="BH75" s="251"/>
      <c r="BI75" s="251"/>
      <c r="BJ75" s="251"/>
      <c r="BK75" s="251"/>
      <c r="BL75" s="251"/>
      <c r="BM75" s="251"/>
      <c r="BN75" s="251"/>
      <c r="BO75" s="251"/>
      <c r="BP75" s="251"/>
      <c r="BQ75" s="251"/>
      <c r="BR75" s="251"/>
      <c r="BS75" s="251"/>
      <c r="BT75" s="251"/>
      <c r="BU75" s="251"/>
      <c r="BV75" s="251"/>
      <c r="BW75" s="251"/>
      <c r="BX75" s="251"/>
      <c r="BY75" s="251"/>
      <c r="BZ75" s="251"/>
      <c r="CB75" s="251"/>
      <c r="CC75" s="251"/>
      <c r="CD75" s="251"/>
      <c r="CE75" s="251"/>
      <c r="CF75" s="251"/>
      <c r="CG75" s="251"/>
      <c r="CH75" s="251"/>
      <c r="CI75" s="251"/>
      <c r="CJ75" s="251"/>
      <c r="CK75" s="251"/>
      <c r="CL75" s="251"/>
      <c r="CM75" s="251"/>
      <c r="CN75" s="251"/>
      <c r="CO75" s="251"/>
      <c r="CP75" s="251"/>
      <c r="CQ75" s="251"/>
      <c r="CR75" s="251"/>
      <c r="CS75" s="251"/>
      <c r="CT75" s="251"/>
      <c r="CU75" s="251"/>
      <c r="CV75" s="251"/>
      <c r="CW75" s="251"/>
      <c r="CX75" s="251"/>
      <c r="CY75" s="251"/>
      <c r="CZ75" s="251"/>
      <c r="DA75" s="251"/>
      <c r="DB75" s="251"/>
      <c r="DC75" s="251"/>
      <c r="DD75" s="251"/>
      <c r="DE75" s="251"/>
      <c r="DF75" s="251"/>
      <c r="DG75" s="251"/>
      <c r="DH75" s="251"/>
      <c r="DI75" s="251"/>
      <c r="DJ75" s="251"/>
      <c r="DK75" s="251"/>
      <c r="DL75" s="251"/>
      <c r="DM75" s="251"/>
      <c r="DN75" s="251"/>
      <c r="DO75" s="251"/>
      <c r="DP75" s="251"/>
    </row>
    <row r="76" spans="5:120" s="250" customFormat="1" ht="12" x14ac:dyDescent="0.2">
      <c r="E76" s="251"/>
      <c r="F76" s="251"/>
      <c r="G76" s="251"/>
      <c r="H76" s="251"/>
      <c r="I76" s="251"/>
      <c r="J76" s="251"/>
      <c r="K76" s="251"/>
      <c r="L76" s="251"/>
      <c r="M76" s="251"/>
      <c r="N76" s="251"/>
      <c r="O76" s="251"/>
      <c r="P76" s="251"/>
      <c r="Q76" s="251"/>
      <c r="R76" s="251"/>
      <c r="S76" s="251"/>
      <c r="T76" s="251"/>
      <c r="U76" s="251"/>
      <c r="V76" s="251"/>
      <c r="W76" s="251"/>
      <c r="X76" s="251"/>
      <c r="Y76" s="251"/>
      <c r="Z76" s="251"/>
      <c r="AA76" s="251"/>
      <c r="AB76" s="251"/>
      <c r="AC76" s="251"/>
      <c r="AD76" s="251"/>
      <c r="AE76" s="251"/>
      <c r="AF76" s="251"/>
      <c r="AG76" s="251"/>
      <c r="AH76" s="251"/>
      <c r="AI76" s="251"/>
      <c r="AJ76" s="251"/>
      <c r="AK76" s="251"/>
      <c r="AL76" s="251"/>
      <c r="AM76" s="251"/>
      <c r="AN76" s="251"/>
      <c r="AO76" s="251"/>
      <c r="AP76" s="251"/>
      <c r="AQ76" s="251"/>
      <c r="AR76" s="251"/>
      <c r="AS76" s="251"/>
      <c r="AT76" s="251"/>
      <c r="AU76" s="251"/>
      <c r="AV76" s="251"/>
      <c r="AW76" s="251"/>
      <c r="AX76" s="251"/>
      <c r="AY76" s="251"/>
      <c r="AZ76" s="251"/>
      <c r="BA76" s="251"/>
      <c r="BB76" s="251"/>
      <c r="BC76" s="251"/>
      <c r="BD76" s="251"/>
      <c r="BE76" s="251"/>
      <c r="BF76" s="251"/>
      <c r="BG76" s="251"/>
      <c r="BH76" s="251"/>
      <c r="BI76" s="251"/>
      <c r="BJ76" s="251"/>
      <c r="BK76" s="251"/>
      <c r="BL76" s="251"/>
      <c r="BM76" s="251"/>
      <c r="BN76" s="251"/>
      <c r="BO76" s="251"/>
      <c r="BP76" s="251"/>
      <c r="BQ76" s="251"/>
      <c r="BR76" s="251"/>
      <c r="BS76" s="251"/>
      <c r="BT76" s="251"/>
      <c r="BU76" s="251"/>
      <c r="BV76" s="251"/>
      <c r="BW76" s="251"/>
      <c r="BX76" s="251"/>
      <c r="BY76" s="251"/>
      <c r="BZ76" s="251"/>
      <c r="CB76" s="251"/>
      <c r="CC76" s="251"/>
      <c r="CD76" s="251"/>
      <c r="CE76" s="251"/>
      <c r="CF76" s="251"/>
      <c r="CG76" s="251"/>
      <c r="CH76" s="251"/>
      <c r="CI76" s="251"/>
      <c r="CJ76" s="251"/>
      <c r="CK76" s="251"/>
      <c r="CL76" s="251"/>
      <c r="CM76" s="251"/>
      <c r="CN76" s="251"/>
      <c r="CO76" s="251"/>
      <c r="CP76" s="251"/>
      <c r="CQ76" s="251"/>
      <c r="CR76" s="251"/>
      <c r="CS76" s="251"/>
      <c r="CT76" s="251"/>
      <c r="CU76" s="251"/>
      <c r="CV76" s="251"/>
      <c r="CW76" s="251"/>
      <c r="CX76" s="251"/>
      <c r="CY76" s="251"/>
      <c r="CZ76" s="251"/>
      <c r="DA76" s="251"/>
      <c r="DB76" s="251"/>
      <c r="DC76" s="251"/>
      <c r="DD76" s="251"/>
      <c r="DE76" s="251"/>
      <c r="DF76" s="251"/>
      <c r="DG76" s="251"/>
      <c r="DH76" s="251"/>
      <c r="DI76" s="251"/>
      <c r="DJ76" s="251"/>
      <c r="DK76" s="251"/>
      <c r="DL76" s="251"/>
      <c r="DM76" s="251"/>
      <c r="DN76" s="251"/>
      <c r="DO76" s="251"/>
      <c r="DP76" s="251"/>
    </row>
    <row r="77" spans="5:120" s="250" customFormat="1" ht="12" x14ac:dyDescent="0.2">
      <c r="E77" s="251"/>
      <c r="F77" s="251"/>
      <c r="G77" s="251"/>
      <c r="H77" s="251"/>
      <c r="I77" s="251"/>
      <c r="J77" s="251"/>
      <c r="K77" s="251"/>
      <c r="L77" s="251"/>
      <c r="M77" s="251"/>
      <c r="N77" s="251"/>
      <c r="O77" s="251"/>
      <c r="P77" s="251"/>
      <c r="Q77" s="251"/>
      <c r="R77" s="251"/>
      <c r="S77" s="251"/>
      <c r="T77" s="251"/>
      <c r="U77" s="251"/>
      <c r="V77" s="251"/>
      <c r="W77" s="251"/>
      <c r="X77" s="251"/>
      <c r="Y77" s="251"/>
      <c r="Z77" s="251"/>
      <c r="AA77" s="251"/>
      <c r="AB77" s="251"/>
      <c r="AC77" s="251"/>
      <c r="AD77" s="251"/>
      <c r="AE77" s="251"/>
      <c r="AF77" s="251"/>
      <c r="AG77" s="251"/>
      <c r="AH77" s="251"/>
      <c r="AI77" s="251"/>
      <c r="AJ77" s="251"/>
      <c r="AK77" s="251"/>
      <c r="AL77" s="251"/>
      <c r="AM77" s="251"/>
      <c r="AN77" s="251"/>
      <c r="AO77" s="251"/>
      <c r="AP77" s="251"/>
      <c r="AQ77" s="251"/>
      <c r="AR77" s="251"/>
      <c r="AS77" s="251"/>
      <c r="AT77" s="251"/>
      <c r="AU77" s="251"/>
      <c r="AV77" s="251"/>
      <c r="AW77" s="251"/>
      <c r="AX77" s="251"/>
      <c r="AY77" s="251"/>
      <c r="AZ77" s="251"/>
      <c r="BA77" s="251"/>
      <c r="BB77" s="251"/>
      <c r="BC77" s="251"/>
      <c r="BD77" s="251"/>
      <c r="BE77" s="251"/>
      <c r="BF77" s="251"/>
      <c r="BG77" s="251"/>
      <c r="BH77" s="251"/>
      <c r="BI77" s="251"/>
      <c r="BJ77" s="251"/>
      <c r="BK77" s="251"/>
      <c r="BL77" s="251"/>
      <c r="BM77" s="251"/>
      <c r="BN77" s="251"/>
      <c r="BO77" s="251"/>
      <c r="BP77" s="251"/>
      <c r="BQ77" s="251"/>
      <c r="BR77" s="251"/>
      <c r="BS77" s="251"/>
      <c r="BT77" s="251"/>
      <c r="BU77" s="251"/>
      <c r="BV77" s="251"/>
      <c r="BW77" s="251"/>
      <c r="BX77" s="251"/>
      <c r="BY77" s="251"/>
      <c r="BZ77" s="251"/>
      <c r="CB77" s="251"/>
      <c r="CC77" s="251"/>
      <c r="CD77" s="251"/>
      <c r="CE77" s="251"/>
      <c r="CF77" s="251"/>
      <c r="CG77" s="251"/>
      <c r="CH77" s="251"/>
      <c r="CI77" s="251"/>
      <c r="CJ77" s="251"/>
      <c r="CK77" s="251"/>
      <c r="CL77" s="251"/>
      <c r="CM77" s="251"/>
      <c r="CN77" s="251"/>
      <c r="CO77" s="251"/>
      <c r="CP77" s="251"/>
      <c r="CQ77" s="251"/>
      <c r="CR77" s="251"/>
      <c r="CS77" s="251"/>
      <c r="CT77" s="251"/>
      <c r="CU77" s="251"/>
      <c r="CV77" s="251"/>
      <c r="CW77" s="251"/>
      <c r="CX77" s="251"/>
      <c r="CY77" s="251"/>
      <c r="CZ77" s="251"/>
      <c r="DA77" s="251"/>
      <c r="DB77" s="251"/>
      <c r="DC77" s="251"/>
      <c r="DD77" s="251"/>
      <c r="DE77" s="251"/>
      <c r="DF77" s="251"/>
      <c r="DG77" s="251"/>
      <c r="DH77" s="251"/>
      <c r="DI77" s="251"/>
      <c r="DJ77" s="251"/>
      <c r="DK77" s="251"/>
      <c r="DL77" s="251"/>
      <c r="DM77" s="251"/>
      <c r="DN77" s="251"/>
      <c r="DO77" s="251"/>
      <c r="DP77" s="251"/>
    </row>
    <row r="78" spans="5:120" s="250" customFormat="1" ht="12" x14ac:dyDescent="0.2">
      <c r="E78" s="251"/>
      <c r="F78" s="251"/>
      <c r="G78" s="251"/>
      <c r="H78" s="251"/>
      <c r="I78" s="251"/>
      <c r="J78" s="251"/>
      <c r="K78" s="251"/>
      <c r="L78" s="251"/>
      <c r="M78" s="251"/>
      <c r="N78" s="251"/>
      <c r="O78" s="251"/>
      <c r="P78" s="251"/>
      <c r="Q78" s="251"/>
      <c r="R78" s="251"/>
      <c r="S78" s="251"/>
      <c r="T78" s="251"/>
      <c r="U78" s="251"/>
      <c r="V78" s="251"/>
      <c r="W78" s="251"/>
      <c r="X78" s="251"/>
      <c r="Y78" s="251"/>
      <c r="Z78" s="251"/>
      <c r="AA78" s="251"/>
      <c r="AB78" s="251"/>
      <c r="AC78" s="251"/>
      <c r="AD78" s="251"/>
      <c r="AE78" s="251"/>
      <c r="AF78" s="251"/>
      <c r="AG78" s="251"/>
      <c r="AH78" s="251"/>
      <c r="AI78" s="251"/>
      <c r="AJ78" s="251"/>
      <c r="AK78" s="251"/>
      <c r="AL78" s="251"/>
      <c r="AM78" s="251"/>
      <c r="AN78" s="251"/>
      <c r="AO78" s="251"/>
      <c r="AP78" s="251"/>
      <c r="AQ78" s="251"/>
      <c r="AR78" s="251"/>
      <c r="AS78" s="251"/>
      <c r="AT78" s="251"/>
      <c r="AU78" s="251"/>
      <c r="AV78" s="251"/>
      <c r="AW78" s="251"/>
      <c r="AX78" s="251"/>
      <c r="AY78" s="251"/>
      <c r="AZ78" s="251"/>
      <c r="BA78" s="251"/>
      <c r="BB78" s="251"/>
      <c r="BC78" s="251"/>
      <c r="BD78" s="251"/>
      <c r="BE78" s="251"/>
      <c r="BF78" s="251"/>
      <c r="BG78" s="251"/>
      <c r="BH78" s="251"/>
      <c r="BI78" s="251"/>
      <c r="BJ78" s="251"/>
      <c r="BK78" s="251"/>
      <c r="BL78" s="251"/>
      <c r="BM78" s="251"/>
      <c r="BN78" s="251"/>
      <c r="BO78" s="251"/>
      <c r="BP78" s="251"/>
      <c r="BQ78" s="251"/>
      <c r="BR78" s="251"/>
      <c r="BS78" s="251"/>
      <c r="BT78" s="251"/>
      <c r="BU78" s="251"/>
      <c r="BV78" s="251"/>
      <c r="BW78" s="251"/>
      <c r="BX78" s="251"/>
      <c r="BY78" s="251"/>
      <c r="BZ78" s="251"/>
      <c r="CB78" s="251"/>
      <c r="CC78" s="251"/>
      <c r="CD78" s="251"/>
      <c r="CE78" s="251"/>
      <c r="CF78" s="251"/>
      <c r="CG78" s="251"/>
      <c r="CH78" s="251"/>
      <c r="CI78" s="251"/>
      <c r="CJ78" s="251"/>
      <c r="CK78" s="251"/>
      <c r="CL78" s="251"/>
      <c r="CM78" s="251"/>
      <c r="CN78" s="251"/>
      <c r="CO78" s="251"/>
      <c r="CP78" s="251"/>
      <c r="CQ78" s="251"/>
      <c r="CR78" s="251"/>
      <c r="CS78" s="251"/>
      <c r="CT78" s="251"/>
      <c r="CU78" s="251"/>
      <c r="CV78" s="251"/>
      <c r="CW78" s="251"/>
      <c r="CX78" s="251"/>
      <c r="CY78" s="251"/>
      <c r="CZ78" s="251"/>
      <c r="DA78" s="251"/>
      <c r="DB78" s="251"/>
      <c r="DC78" s="251"/>
      <c r="DD78" s="251"/>
      <c r="DE78" s="251"/>
      <c r="DF78" s="251"/>
      <c r="DG78" s="251"/>
      <c r="DH78" s="251"/>
      <c r="DI78" s="251"/>
      <c r="DJ78" s="251"/>
      <c r="DK78" s="251"/>
      <c r="DL78" s="251"/>
      <c r="DM78" s="251"/>
      <c r="DN78" s="251"/>
      <c r="DO78" s="251"/>
      <c r="DP78" s="251"/>
    </row>
    <row r="79" spans="5:120" s="250" customFormat="1" ht="12" x14ac:dyDescent="0.2">
      <c r="E79" s="251"/>
      <c r="F79" s="251"/>
      <c r="G79" s="251"/>
      <c r="H79" s="251"/>
      <c r="I79" s="251"/>
      <c r="J79" s="251"/>
      <c r="K79" s="251"/>
      <c r="L79" s="251"/>
      <c r="M79" s="251"/>
      <c r="N79" s="251"/>
      <c r="O79" s="251"/>
      <c r="P79" s="251"/>
      <c r="Q79" s="251"/>
      <c r="R79" s="251"/>
      <c r="S79" s="251"/>
      <c r="T79" s="251"/>
      <c r="U79" s="251"/>
      <c r="V79" s="251"/>
      <c r="W79" s="251"/>
      <c r="X79" s="251"/>
      <c r="Y79" s="251"/>
      <c r="Z79" s="251"/>
      <c r="AA79" s="251"/>
      <c r="AB79" s="251"/>
      <c r="AC79" s="251"/>
      <c r="AD79" s="251"/>
      <c r="AE79" s="251"/>
      <c r="AF79" s="251"/>
      <c r="AG79" s="251"/>
      <c r="AH79" s="251"/>
      <c r="AI79" s="251"/>
      <c r="AJ79" s="251"/>
      <c r="AK79" s="251"/>
      <c r="AL79" s="251"/>
      <c r="AM79" s="251"/>
      <c r="AN79" s="251"/>
      <c r="AO79" s="251"/>
      <c r="AP79" s="251"/>
      <c r="AQ79" s="251"/>
      <c r="AR79" s="251"/>
      <c r="AS79" s="251"/>
      <c r="AT79" s="251"/>
      <c r="AU79" s="251"/>
      <c r="AV79" s="251"/>
      <c r="AW79" s="251"/>
      <c r="AX79" s="251"/>
      <c r="AY79" s="251"/>
      <c r="AZ79" s="251"/>
      <c r="BA79" s="251"/>
      <c r="BB79" s="251"/>
      <c r="BC79" s="251"/>
      <c r="BD79" s="251"/>
      <c r="BE79" s="251"/>
      <c r="BF79" s="251"/>
      <c r="BG79" s="251"/>
      <c r="BH79" s="251"/>
      <c r="BI79" s="251"/>
      <c r="BJ79" s="251"/>
      <c r="BK79" s="251"/>
      <c r="BL79" s="251"/>
      <c r="BM79" s="251"/>
      <c r="BN79" s="251"/>
      <c r="BO79" s="251"/>
      <c r="BP79" s="251"/>
      <c r="BQ79" s="251"/>
      <c r="BR79" s="251"/>
      <c r="BS79" s="251"/>
      <c r="BT79" s="251"/>
      <c r="BU79" s="251"/>
      <c r="BV79" s="251"/>
      <c r="BW79" s="251"/>
      <c r="BX79" s="251"/>
      <c r="BY79" s="251"/>
      <c r="BZ79" s="251"/>
      <c r="CB79" s="251"/>
      <c r="CC79" s="251"/>
      <c r="CD79" s="251"/>
      <c r="CE79" s="251"/>
      <c r="CF79" s="251"/>
      <c r="CG79" s="251"/>
      <c r="CH79" s="251"/>
      <c r="CI79" s="251"/>
      <c r="CJ79" s="251"/>
      <c r="CK79" s="251"/>
      <c r="CL79" s="251"/>
      <c r="CM79" s="251"/>
      <c r="CN79" s="251"/>
      <c r="CO79" s="251"/>
      <c r="CP79" s="251"/>
      <c r="CQ79" s="251"/>
      <c r="CR79" s="251"/>
      <c r="CS79" s="251"/>
      <c r="CT79" s="251"/>
      <c r="CU79" s="251"/>
      <c r="CV79" s="251"/>
      <c r="CW79" s="251"/>
      <c r="CX79" s="251"/>
      <c r="CY79" s="251"/>
      <c r="CZ79" s="251"/>
      <c r="DA79" s="251"/>
      <c r="DB79" s="251"/>
      <c r="DC79" s="251"/>
      <c r="DD79" s="251"/>
      <c r="DE79" s="251"/>
      <c r="DF79" s="251"/>
      <c r="DG79" s="251"/>
      <c r="DH79" s="251"/>
      <c r="DI79" s="251"/>
      <c r="DJ79" s="251"/>
      <c r="DK79" s="251"/>
      <c r="DL79" s="251"/>
      <c r="DM79" s="251"/>
      <c r="DN79" s="251"/>
      <c r="DO79" s="251"/>
      <c r="DP79" s="251"/>
    </row>
    <row r="80" spans="5:120" s="250" customFormat="1" ht="12" x14ac:dyDescent="0.2">
      <c r="E80" s="251"/>
      <c r="F80" s="251"/>
      <c r="G80" s="251"/>
      <c r="H80" s="251"/>
      <c r="I80" s="251"/>
      <c r="J80" s="251"/>
      <c r="K80" s="251"/>
      <c r="L80" s="251"/>
      <c r="M80" s="251"/>
      <c r="N80" s="251"/>
      <c r="O80" s="251"/>
      <c r="P80" s="251"/>
      <c r="Q80" s="251"/>
      <c r="R80" s="251"/>
      <c r="S80" s="251"/>
      <c r="T80" s="251"/>
      <c r="U80" s="251"/>
      <c r="V80" s="251"/>
      <c r="W80" s="251"/>
      <c r="X80" s="251"/>
      <c r="Y80" s="251"/>
      <c r="Z80" s="251"/>
      <c r="AA80" s="251"/>
      <c r="AB80" s="251"/>
      <c r="AC80" s="251"/>
      <c r="AD80" s="251"/>
      <c r="AE80" s="251"/>
      <c r="AF80" s="251"/>
      <c r="AG80" s="251"/>
      <c r="AH80" s="251"/>
      <c r="AI80" s="251"/>
      <c r="AJ80" s="251"/>
      <c r="AK80" s="251"/>
      <c r="AL80" s="251"/>
      <c r="AM80" s="251"/>
      <c r="AN80" s="251"/>
      <c r="AO80" s="251"/>
      <c r="AP80" s="251"/>
      <c r="AQ80" s="251"/>
      <c r="AR80" s="251"/>
      <c r="AS80" s="251"/>
      <c r="AT80" s="251"/>
      <c r="AU80" s="251"/>
      <c r="AV80" s="251"/>
      <c r="AW80" s="251"/>
      <c r="AX80" s="251"/>
      <c r="AY80" s="251"/>
      <c r="AZ80" s="251"/>
      <c r="BA80" s="251"/>
      <c r="BB80" s="251"/>
      <c r="BC80" s="251"/>
      <c r="BD80" s="251"/>
      <c r="BE80" s="251"/>
      <c r="BF80" s="251"/>
      <c r="BG80" s="251"/>
      <c r="BH80" s="251"/>
      <c r="BI80" s="251"/>
      <c r="BJ80" s="251"/>
      <c r="BK80" s="251"/>
      <c r="BL80" s="251"/>
      <c r="BM80" s="251"/>
      <c r="BN80" s="251"/>
      <c r="BO80" s="251"/>
      <c r="BP80" s="251"/>
      <c r="BQ80" s="251"/>
      <c r="BR80" s="251"/>
      <c r="BS80" s="251"/>
      <c r="BT80" s="251"/>
      <c r="BU80" s="251"/>
      <c r="BV80" s="251"/>
      <c r="BW80" s="251"/>
      <c r="BX80" s="251"/>
      <c r="BY80" s="251"/>
      <c r="BZ80" s="251"/>
      <c r="CB80" s="251"/>
      <c r="CC80" s="251"/>
      <c r="CD80" s="251"/>
      <c r="CE80" s="251"/>
      <c r="CF80" s="251"/>
      <c r="CG80" s="251"/>
      <c r="CH80" s="251"/>
      <c r="CI80" s="251"/>
      <c r="CJ80" s="251"/>
      <c r="CK80" s="251"/>
      <c r="CL80" s="251"/>
      <c r="CM80" s="251"/>
      <c r="CN80" s="251"/>
      <c r="CO80" s="251"/>
      <c r="CP80" s="251"/>
      <c r="CQ80" s="251"/>
      <c r="CR80" s="251"/>
      <c r="CS80" s="251"/>
      <c r="CT80" s="251"/>
      <c r="CU80" s="251"/>
      <c r="CV80" s="251"/>
      <c r="CW80" s="251"/>
      <c r="CX80" s="251"/>
      <c r="CY80" s="251"/>
      <c r="CZ80" s="251"/>
      <c r="DA80" s="251"/>
      <c r="DB80" s="251"/>
      <c r="DC80" s="251"/>
      <c r="DD80" s="251"/>
      <c r="DE80" s="251"/>
      <c r="DF80" s="251"/>
      <c r="DG80" s="251"/>
      <c r="DH80" s="251"/>
      <c r="DI80" s="251"/>
      <c r="DJ80" s="251"/>
      <c r="DK80" s="251"/>
      <c r="DL80" s="251"/>
      <c r="DM80" s="251"/>
      <c r="DN80" s="251"/>
      <c r="DO80" s="251"/>
      <c r="DP80" s="251"/>
    </row>
    <row r="81" spans="2:215" s="250" customFormat="1" ht="12" x14ac:dyDescent="0.2">
      <c r="E81" s="251"/>
      <c r="F81" s="251"/>
      <c r="G81" s="251"/>
      <c r="H81" s="251"/>
      <c r="I81" s="251"/>
      <c r="J81" s="251"/>
      <c r="K81" s="251"/>
      <c r="L81" s="251"/>
      <c r="M81" s="251"/>
      <c r="N81" s="251"/>
      <c r="O81" s="251"/>
      <c r="P81" s="251"/>
      <c r="Q81" s="251"/>
      <c r="R81" s="251"/>
      <c r="S81" s="251"/>
      <c r="T81" s="251"/>
      <c r="U81" s="251"/>
      <c r="V81" s="251"/>
      <c r="W81" s="251"/>
      <c r="X81" s="251"/>
      <c r="Y81" s="251"/>
      <c r="Z81" s="251"/>
      <c r="AA81" s="251"/>
      <c r="AB81" s="251"/>
      <c r="AC81" s="251"/>
      <c r="AD81" s="251"/>
      <c r="AE81" s="251"/>
      <c r="AF81" s="251"/>
      <c r="AG81" s="251"/>
      <c r="AH81" s="251"/>
      <c r="AI81" s="251"/>
      <c r="AJ81" s="251"/>
      <c r="AK81" s="251"/>
      <c r="AL81" s="251"/>
      <c r="AM81" s="251"/>
      <c r="AN81" s="251"/>
      <c r="AO81" s="251"/>
      <c r="AP81" s="251"/>
      <c r="AQ81" s="251"/>
      <c r="AR81" s="251"/>
      <c r="AS81" s="251"/>
      <c r="AT81" s="251"/>
      <c r="AU81" s="251"/>
      <c r="AV81" s="251"/>
      <c r="AW81" s="251"/>
      <c r="AX81" s="251"/>
      <c r="AY81" s="251"/>
      <c r="AZ81" s="251"/>
      <c r="BA81" s="251"/>
      <c r="BB81" s="251"/>
      <c r="BC81" s="251"/>
      <c r="BD81" s="251"/>
      <c r="BE81" s="251"/>
      <c r="BF81" s="251"/>
      <c r="BG81" s="251"/>
      <c r="BH81" s="251"/>
      <c r="BI81" s="251"/>
      <c r="BJ81" s="251"/>
      <c r="BK81" s="251"/>
      <c r="BL81" s="251"/>
      <c r="BM81" s="251"/>
      <c r="BN81" s="251"/>
      <c r="BO81" s="251"/>
      <c r="BP81" s="251"/>
      <c r="BQ81" s="251"/>
      <c r="BR81" s="251"/>
      <c r="BS81" s="251"/>
      <c r="BT81" s="251"/>
      <c r="BU81" s="251"/>
      <c r="BV81" s="251"/>
      <c r="BW81" s="251"/>
      <c r="BX81" s="251"/>
      <c r="BY81" s="251"/>
      <c r="BZ81" s="251"/>
      <c r="CB81" s="251"/>
      <c r="CC81" s="251"/>
      <c r="CD81" s="251"/>
      <c r="CE81" s="251"/>
      <c r="CF81" s="251"/>
      <c r="CG81" s="251"/>
      <c r="CH81" s="251"/>
      <c r="CI81" s="251"/>
      <c r="CJ81" s="251"/>
      <c r="CK81" s="251"/>
      <c r="CL81" s="251"/>
      <c r="CM81" s="251"/>
      <c r="CN81" s="251"/>
      <c r="CO81" s="251"/>
      <c r="CP81" s="251"/>
      <c r="CQ81" s="251"/>
      <c r="CR81" s="251"/>
      <c r="CS81" s="251"/>
      <c r="CT81" s="251"/>
      <c r="CU81" s="251"/>
      <c r="CV81" s="251"/>
      <c r="CW81" s="251"/>
      <c r="CX81" s="251"/>
      <c r="CY81" s="251"/>
      <c r="CZ81" s="251"/>
      <c r="DA81" s="251"/>
      <c r="DB81" s="251"/>
      <c r="DC81" s="251"/>
      <c r="DD81" s="251"/>
      <c r="DE81" s="251"/>
      <c r="DF81" s="251"/>
      <c r="DG81" s="251"/>
      <c r="DH81" s="251"/>
      <c r="DI81" s="251"/>
      <c r="DJ81" s="251"/>
      <c r="DK81" s="251"/>
      <c r="DL81" s="251"/>
      <c r="DM81" s="251"/>
      <c r="DN81" s="251"/>
      <c r="DO81" s="251"/>
      <c r="DP81" s="251"/>
    </row>
    <row r="82" spans="2:215" s="250" customFormat="1" ht="12" x14ac:dyDescent="0.2">
      <c r="E82" s="251"/>
      <c r="F82" s="251"/>
      <c r="G82" s="251"/>
      <c r="H82" s="251"/>
      <c r="I82" s="251"/>
      <c r="J82" s="251"/>
      <c r="K82" s="251"/>
      <c r="L82" s="251"/>
      <c r="M82" s="251"/>
      <c r="N82" s="251"/>
      <c r="O82" s="251"/>
      <c r="P82" s="251"/>
      <c r="Q82" s="251"/>
      <c r="R82" s="251"/>
      <c r="S82" s="251"/>
      <c r="T82" s="251"/>
      <c r="U82" s="251"/>
      <c r="V82" s="251"/>
      <c r="W82" s="251"/>
      <c r="X82" s="251"/>
      <c r="Y82" s="251"/>
      <c r="Z82" s="251"/>
      <c r="AA82" s="251"/>
      <c r="AB82" s="251"/>
      <c r="AC82" s="251"/>
      <c r="AD82" s="251"/>
      <c r="AE82" s="251"/>
      <c r="AF82" s="251"/>
      <c r="AG82" s="251"/>
      <c r="AH82" s="251"/>
      <c r="AI82" s="251"/>
      <c r="AJ82" s="251"/>
      <c r="AK82" s="251"/>
      <c r="AL82" s="251"/>
      <c r="AM82" s="251"/>
      <c r="AN82" s="251"/>
      <c r="AO82" s="251"/>
      <c r="AP82" s="251"/>
      <c r="AQ82" s="251"/>
      <c r="AR82" s="251"/>
      <c r="AS82" s="251"/>
      <c r="AT82" s="251"/>
      <c r="AU82" s="251"/>
      <c r="AV82" s="251"/>
      <c r="AW82" s="251"/>
      <c r="AX82" s="251"/>
      <c r="AY82" s="251"/>
      <c r="AZ82" s="251"/>
      <c r="BA82" s="251"/>
      <c r="BB82" s="251"/>
      <c r="BC82" s="251"/>
      <c r="BD82" s="251"/>
      <c r="BE82" s="251"/>
      <c r="BF82" s="251"/>
      <c r="BG82" s="251"/>
      <c r="BH82" s="251"/>
      <c r="BI82" s="251"/>
      <c r="BJ82" s="251"/>
      <c r="BK82" s="251"/>
      <c r="BL82" s="251"/>
      <c r="BM82" s="251"/>
      <c r="BN82" s="251"/>
      <c r="BO82" s="251"/>
      <c r="BP82" s="251"/>
      <c r="BQ82" s="251"/>
      <c r="BR82" s="251"/>
      <c r="BS82" s="251"/>
      <c r="BT82" s="251"/>
      <c r="BU82" s="251"/>
      <c r="BV82" s="251"/>
      <c r="BW82" s="251"/>
      <c r="BX82" s="251"/>
      <c r="BY82" s="251"/>
      <c r="BZ82" s="251"/>
      <c r="CB82" s="251"/>
      <c r="CC82" s="251"/>
      <c r="CD82" s="251"/>
      <c r="CE82" s="251"/>
      <c r="CF82" s="251"/>
      <c r="CG82" s="251"/>
      <c r="CH82" s="251"/>
      <c r="CI82" s="251"/>
      <c r="CJ82" s="251"/>
      <c r="CK82" s="251"/>
      <c r="CL82" s="251"/>
      <c r="CM82" s="251"/>
      <c r="CN82" s="251"/>
      <c r="CO82" s="251"/>
      <c r="CP82" s="251"/>
      <c r="CQ82" s="251"/>
      <c r="CR82" s="251"/>
      <c r="CS82" s="251"/>
      <c r="CT82" s="251"/>
      <c r="CU82" s="251"/>
      <c r="CV82" s="251"/>
      <c r="CW82" s="251"/>
      <c r="CX82" s="251"/>
      <c r="CY82" s="251"/>
      <c r="CZ82" s="251"/>
      <c r="DA82" s="251"/>
      <c r="DB82" s="251"/>
      <c r="DC82" s="251"/>
      <c r="DD82" s="251"/>
      <c r="DE82" s="251"/>
      <c r="DF82" s="251"/>
      <c r="DG82" s="251"/>
      <c r="DH82" s="251"/>
      <c r="DI82" s="251"/>
      <c r="DJ82" s="251"/>
      <c r="DK82" s="251"/>
      <c r="DL82" s="251"/>
      <c r="DM82" s="251"/>
      <c r="DN82" s="251"/>
      <c r="DO82" s="251"/>
      <c r="DP82" s="251"/>
    </row>
    <row r="83" spans="2:215" s="250" customFormat="1" ht="12" x14ac:dyDescent="0.2">
      <c r="E83" s="251"/>
      <c r="F83" s="251"/>
      <c r="G83" s="251"/>
      <c r="H83" s="251"/>
      <c r="I83" s="251"/>
      <c r="J83" s="251"/>
      <c r="K83" s="251"/>
      <c r="L83" s="251"/>
      <c r="M83" s="251"/>
      <c r="N83" s="251"/>
      <c r="O83" s="251"/>
      <c r="P83" s="251"/>
      <c r="Q83" s="251"/>
      <c r="R83" s="251"/>
      <c r="S83" s="251"/>
      <c r="T83" s="251"/>
      <c r="U83" s="251"/>
      <c r="V83" s="251"/>
      <c r="W83" s="251"/>
      <c r="X83" s="251"/>
      <c r="Y83" s="251"/>
      <c r="Z83" s="251"/>
      <c r="AA83" s="251"/>
      <c r="AB83" s="251"/>
      <c r="AC83" s="251"/>
      <c r="AD83" s="251"/>
      <c r="AE83" s="251"/>
      <c r="AF83" s="251"/>
      <c r="AG83" s="251"/>
      <c r="AH83" s="251"/>
      <c r="AI83" s="251"/>
      <c r="AJ83" s="251"/>
      <c r="AK83" s="251"/>
      <c r="AL83" s="251"/>
      <c r="AM83" s="251"/>
      <c r="AN83" s="251"/>
      <c r="AO83" s="251"/>
      <c r="AP83" s="251"/>
      <c r="AQ83" s="251"/>
      <c r="AR83" s="251"/>
      <c r="AS83" s="251"/>
      <c r="AT83" s="251"/>
      <c r="AU83" s="251"/>
      <c r="AV83" s="251"/>
      <c r="AW83" s="251"/>
      <c r="AX83" s="251"/>
      <c r="AY83" s="251"/>
      <c r="AZ83" s="251"/>
      <c r="BA83" s="251"/>
      <c r="BB83" s="251"/>
      <c r="BC83" s="251"/>
      <c r="BD83" s="251"/>
      <c r="BE83" s="251"/>
      <c r="BF83" s="251"/>
      <c r="BG83" s="251"/>
      <c r="BH83" s="251"/>
      <c r="BI83" s="251"/>
      <c r="BJ83" s="251"/>
      <c r="BK83" s="251"/>
      <c r="BL83" s="251"/>
      <c r="BM83" s="251"/>
      <c r="BN83" s="251"/>
      <c r="BO83" s="251"/>
      <c r="BP83" s="251"/>
      <c r="BQ83" s="251"/>
      <c r="BR83" s="251"/>
      <c r="BS83" s="251"/>
      <c r="BT83" s="251"/>
      <c r="BU83" s="251"/>
      <c r="BV83" s="251"/>
      <c r="BW83" s="251"/>
      <c r="BX83" s="251"/>
      <c r="BY83" s="251"/>
      <c r="BZ83" s="251"/>
      <c r="CB83" s="251"/>
      <c r="CC83" s="251"/>
      <c r="CD83" s="251"/>
      <c r="CE83" s="251"/>
      <c r="CF83" s="251"/>
      <c r="CG83" s="251"/>
      <c r="CH83" s="251"/>
      <c r="CI83" s="251"/>
      <c r="CJ83" s="251"/>
      <c r="CK83" s="251"/>
      <c r="CL83" s="251"/>
      <c r="CM83" s="251"/>
      <c r="CN83" s="251"/>
      <c r="CO83" s="251"/>
      <c r="CP83" s="251"/>
      <c r="CQ83" s="251"/>
      <c r="CR83" s="251"/>
      <c r="CS83" s="251"/>
      <c r="CT83" s="251"/>
      <c r="CU83" s="251"/>
      <c r="CV83" s="251"/>
      <c r="CW83" s="251"/>
      <c r="CX83" s="251"/>
      <c r="CY83" s="251"/>
      <c r="CZ83" s="251"/>
      <c r="DA83" s="251"/>
      <c r="DB83" s="251"/>
      <c r="DC83" s="251"/>
      <c r="DD83" s="251"/>
      <c r="DE83" s="251"/>
      <c r="DF83" s="251"/>
      <c r="DG83" s="251"/>
      <c r="DH83" s="251"/>
      <c r="DI83" s="251"/>
      <c r="DJ83" s="251"/>
      <c r="DK83" s="251"/>
      <c r="DL83" s="251"/>
      <c r="DM83" s="251"/>
      <c r="DN83" s="251"/>
      <c r="DO83" s="251"/>
      <c r="DP83" s="251"/>
    </row>
    <row r="84" spans="2:215" s="250" customFormat="1" ht="12" x14ac:dyDescent="0.2">
      <c r="E84" s="251"/>
      <c r="F84" s="251"/>
      <c r="G84" s="251"/>
      <c r="H84" s="251"/>
      <c r="I84" s="251"/>
      <c r="J84" s="251"/>
      <c r="K84" s="251"/>
      <c r="L84" s="251"/>
      <c r="M84" s="251"/>
      <c r="N84" s="251"/>
      <c r="O84" s="251"/>
      <c r="P84" s="251"/>
      <c r="Q84" s="251"/>
      <c r="R84" s="251"/>
      <c r="S84" s="251"/>
      <c r="T84" s="251"/>
      <c r="U84" s="251"/>
      <c r="V84" s="251"/>
      <c r="W84" s="251"/>
      <c r="X84" s="251"/>
      <c r="Y84" s="251"/>
      <c r="Z84" s="251"/>
      <c r="AA84" s="251"/>
      <c r="AB84" s="251"/>
      <c r="AC84" s="251"/>
      <c r="AD84" s="251"/>
      <c r="AE84" s="251"/>
      <c r="AF84" s="251"/>
      <c r="AG84" s="251"/>
      <c r="AH84" s="251"/>
      <c r="AI84" s="251"/>
      <c r="AJ84" s="251"/>
      <c r="AK84" s="251"/>
      <c r="AL84" s="251"/>
      <c r="AM84" s="251"/>
      <c r="AN84" s="251"/>
      <c r="AO84" s="251"/>
      <c r="AP84" s="251"/>
      <c r="AQ84" s="251"/>
      <c r="AR84" s="251"/>
      <c r="AS84" s="251"/>
      <c r="AT84" s="251"/>
      <c r="AU84" s="251"/>
      <c r="AV84" s="251"/>
      <c r="AW84" s="251"/>
      <c r="AX84" s="251"/>
      <c r="AY84" s="251"/>
      <c r="AZ84" s="251"/>
      <c r="BA84" s="251"/>
      <c r="BB84" s="251"/>
      <c r="BC84" s="251"/>
      <c r="BD84" s="251"/>
      <c r="BE84" s="251"/>
      <c r="BF84" s="251"/>
      <c r="BG84" s="251"/>
      <c r="BH84" s="251"/>
      <c r="BI84" s="251"/>
      <c r="BJ84" s="251"/>
      <c r="BK84" s="251"/>
      <c r="BL84" s="251"/>
      <c r="BM84" s="251"/>
      <c r="BN84" s="251"/>
      <c r="BO84" s="251"/>
      <c r="BP84" s="251"/>
      <c r="BQ84" s="251"/>
      <c r="BR84" s="251"/>
      <c r="BS84" s="251"/>
      <c r="BT84" s="251"/>
      <c r="BU84" s="251"/>
      <c r="BV84" s="251"/>
      <c r="BW84" s="251"/>
      <c r="BX84" s="251"/>
      <c r="BY84" s="251"/>
      <c r="BZ84" s="251"/>
      <c r="CB84" s="251"/>
      <c r="CC84" s="251"/>
      <c r="CD84" s="251"/>
      <c r="CE84" s="251"/>
      <c r="CF84" s="251"/>
      <c r="CG84" s="251"/>
      <c r="CH84" s="251"/>
      <c r="CI84" s="251"/>
      <c r="CJ84" s="251"/>
      <c r="CK84" s="251"/>
      <c r="CL84" s="251"/>
      <c r="CM84" s="251"/>
      <c r="CN84" s="251"/>
      <c r="CO84" s="251"/>
      <c r="CP84" s="251"/>
      <c r="CQ84" s="251"/>
      <c r="CR84" s="251"/>
      <c r="CS84" s="251"/>
      <c r="CT84" s="251"/>
      <c r="CU84" s="251"/>
      <c r="CV84" s="251"/>
      <c r="CW84" s="251"/>
      <c r="CX84" s="251"/>
      <c r="CY84" s="251"/>
      <c r="CZ84" s="251"/>
      <c r="DA84" s="251"/>
      <c r="DB84" s="251"/>
      <c r="DC84" s="251"/>
      <c r="DD84" s="251"/>
      <c r="DE84" s="251"/>
      <c r="DF84" s="251"/>
      <c r="DG84" s="251"/>
      <c r="DH84" s="251"/>
      <c r="DI84" s="251"/>
      <c r="DJ84" s="251"/>
      <c r="DK84" s="251"/>
      <c r="DL84" s="251"/>
      <c r="DM84" s="251"/>
      <c r="DN84" s="251"/>
      <c r="DO84" s="251"/>
      <c r="DP84" s="251"/>
    </row>
    <row r="85" spans="2:215" s="270" customFormat="1" ht="12" x14ac:dyDescent="0.2">
      <c r="B85" s="250"/>
      <c r="C85" s="250"/>
      <c r="D85" s="250"/>
      <c r="E85" s="251"/>
      <c r="F85" s="251"/>
      <c r="G85" s="251"/>
      <c r="H85" s="251"/>
      <c r="I85" s="251"/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  <c r="X85" s="251"/>
      <c r="Y85" s="251"/>
      <c r="Z85" s="251"/>
      <c r="AA85" s="251"/>
      <c r="AB85" s="251"/>
      <c r="AC85" s="251"/>
      <c r="AD85" s="251"/>
      <c r="AE85" s="251"/>
      <c r="AF85" s="251"/>
      <c r="AG85" s="251"/>
      <c r="AH85" s="251"/>
      <c r="AI85" s="251"/>
      <c r="AJ85" s="251"/>
      <c r="AK85" s="251"/>
      <c r="AL85" s="251"/>
      <c r="AM85" s="251"/>
      <c r="AN85" s="251"/>
      <c r="AO85" s="251"/>
      <c r="AP85" s="251"/>
      <c r="AQ85" s="251"/>
      <c r="AR85" s="251"/>
      <c r="AS85" s="251"/>
      <c r="AT85" s="251"/>
      <c r="AU85" s="251"/>
      <c r="AV85" s="251"/>
      <c r="AW85" s="251"/>
      <c r="AX85" s="251"/>
      <c r="AY85" s="251"/>
      <c r="AZ85" s="251"/>
      <c r="BA85" s="251"/>
      <c r="BB85" s="251"/>
      <c r="BC85" s="251"/>
      <c r="BD85" s="251"/>
      <c r="BE85" s="251"/>
      <c r="BF85" s="251"/>
      <c r="BG85" s="251"/>
      <c r="BH85" s="251"/>
      <c r="BI85" s="251"/>
      <c r="BJ85" s="251"/>
      <c r="BK85" s="251"/>
      <c r="BL85" s="251"/>
      <c r="BM85" s="251"/>
      <c r="BN85" s="251"/>
      <c r="BO85" s="251"/>
      <c r="BP85" s="251"/>
      <c r="BQ85" s="251"/>
      <c r="BR85" s="251"/>
      <c r="BS85" s="251"/>
      <c r="BT85" s="251"/>
      <c r="BU85" s="251"/>
      <c r="BV85" s="251"/>
      <c r="BW85" s="251"/>
      <c r="BX85" s="251"/>
      <c r="BY85" s="251"/>
      <c r="BZ85" s="251"/>
      <c r="CB85" s="251"/>
      <c r="CC85" s="251"/>
      <c r="CD85" s="251"/>
      <c r="CE85" s="251"/>
      <c r="CF85" s="251"/>
      <c r="CG85" s="251"/>
      <c r="CH85" s="251"/>
      <c r="CI85" s="251"/>
      <c r="CJ85" s="251"/>
      <c r="CK85" s="251"/>
      <c r="CL85" s="251"/>
      <c r="CM85" s="251"/>
      <c r="CN85" s="251"/>
      <c r="CO85" s="251"/>
      <c r="CP85" s="251"/>
      <c r="CQ85" s="251"/>
      <c r="CR85" s="251"/>
      <c r="CS85" s="251"/>
      <c r="CT85" s="251"/>
      <c r="CU85" s="251"/>
      <c r="CV85" s="251"/>
      <c r="CW85" s="251"/>
      <c r="CX85" s="251"/>
      <c r="CY85" s="251"/>
      <c r="CZ85" s="251"/>
      <c r="DA85" s="251"/>
      <c r="DB85" s="251"/>
      <c r="DC85" s="251"/>
      <c r="DD85" s="251"/>
      <c r="DE85" s="251"/>
      <c r="DF85" s="251"/>
      <c r="DG85" s="251"/>
      <c r="DH85" s="251"/>
      <c r="DI85" s="251"/>
      <c r="DJ85" s="251"/>
      <c r="DK85" s="251"/>
      <c r="DL85" s="251"/>
      <c r="DM85" s="251"/>
      <c r="DN85" s="251"/>
      <c r="DO85" s="251"/>
      <c r="DP85" s="251"/>
      <c r="HF85" s="250"/>
      <c r="HG85" s="250"/>
    </row>
    <row r="86" spans="2:215" s="270" customFormat="1" ht="12" x14ac:dyDescent="0.2">
      <c r="B86" s="250"/>
      <c r="C86" s="250"/>
      <c r="D86" s="250"/>
      <c r="E86" s="251"/>
      <c r="F86" s="251"/>
      <c r="G86" s="251"/>
      <c r="H86" s="251"/>
      <c r="I86" s="251"/>
      <c r="J86" s="251"/>
      <c r="K86" s="251"/>
      <c r="L86" s="251"/>
      <c r="M86" s="251"/>
      <c r="N86" s="251"/>
      <c r="O86" s="251"/>
      <c r="P86" s="251"/>
      <c r="Q86" s="251"/>
      <c r="R86" s="251"/>
      <c r="S86" s="251"/>
      <c r="T86" s="251"/>
      <c r="U86" s="251"/>
      <c r="V86" s="251"/>
      <c r="W86" s="251"/>
      <c r="X86" s="251"/>
      <c r="Y86" s="251"/>
      <c r="Z86" s="251"/>
      <c r="AA86" s="251"/>
      <c r="AB86" s="251"/>
      <c r="AC86" s="251"/>
      <c r="AD86" s="251"/>
      <c r="AE86" s="251"/>
      <c r="AF86" s="251"/>
      <c r="AG86" s="251"/>
      <c r="AH86" s="251"/>
      <c r="AI86" s="251"/>
      <c r="AJ86" s="251"/>
      <c r="AK86" s="251"/>
      <c r="AL86" s="251"/>
      <c r="AM86" s="251"/>
      <c r="AN86" s="251"/>
      <c r="AO86" s="251"/>
      <c r="AP86" s="251"/>
      <c r="AQ86" s="251"/>
      <c r="AR86" s="251"/>
      <c r="AS86" s="251"/>
      <c r="AT86" s="251"/>
      <c r="AU86" s="251"/>
      <c r="AV86" s="251"/>
      <c r="AW86" s="251"/>
      <c r="AX86" s="251"/>
      <c r="AY86" s="251"/>
      <c r="AZ86" s="251"/>
      <c r="BA86" s="251"/>
      <c r="BB86" s="251"/>
      <c r="BC86" s="251"/>
      <c r="BD86" s="251"/>
      <c r="BE86" s="251"/>
      <c r="BF86" s="251"/>
      <c r="BG86" s="251"/>
      <c r="BH86" s="251"/>
      <c r="BI86" s="251"/>
      <c r="BJ86" s="251"/>
      <c r="BK86" s="251"/>
      <c r="BL86" s="251"/>
      <c r="BM86" s="251"/>
      <c r="BN86" s="251"/>
      <c r="BO86" s="251"/>
      <c r="BP86" s="251"/>
      <c r="BQ86" s="251"/>
      <c r="BR86" s="251"/>
      <c r="BS86" s="251"/>
      <c r="BT86" s="251"/>
      <c r="BU86" s="251"/>
      <c r="BV86" s="251"/>
      <c r="BW86" s="251"/>
      <c r="BX86" s="251"/>
      <c r="BY86" s="251"/>
      <c r="BZ86" s="251"/>
      <c r="CB86" s="251"/>
      <c r="CC86" s="251"/>
      <c r="CD86" s="251"/>
      <c r="CE86" s="251"/>
      <c r="CF86" s="251"/>
      <c r="CG86" s="251"/>
      <c r="CH86" s="251"/>
      <c r="CI86" s="251"/>
      <c r="CJ86" s="251"/>
      <c r="CK86" s="251"/>
      <c r="CL86" s="251"/>
      <c r="CM86" s="251"/>
      <c r="CN86" s="251"/>
      <c r="CO86" s="251"/>
      <c r="CP86" s="251"/>
      <c r="CQ86" s="251"/>
      <c r="CR86" s="251"/>
      <c r="CS86" s="251"/>
      <c r="CT86" s="251"/>
      <c r="CU86" s="251"/>
      <c r="CV86" s="251"/>
      <c r="CW86" s="251"/>
      <c r="CX86" s="251"/>
      <c r="CY86" s="251"/>
      <c r="CZ86" s="251"/>
      <c r="DA86" s="251"/>
      <c r="DB86" s="251"/>
      <c r="DC86" s="251"/>
      <c r="DD86" s="251"/>
      <c r="DE86" s="251"/>
      <c r="DF86" s="251"/>
      <c r="DG86" s="251"/>
      <c r="DH86" s="251"/>
      <c r="DI86" s="251"/>
      <c r="DJ86" s="251"/>
      <c r="DK86" s="251"/>
      <c r="DL86" s="251"/>
      <c r="DM86" s="251"/>
      <c r="DN86" s="251"/>
      <c r="DO86" s="251"/>
      <c r="DP86" s="251"/>
      <c r="HF86" s="250"/>
      <c r="HG86" s="250"/>
    </row>
    <row r="87" spans="2:215" s="270" customFormat="1" ht="12" x14ac:dyDescent="0.2">
      <c r="B87" s="250"/>
      <c r="C87" s="250"/>
      <c r="D87" s="250"/>
      <c r="E87" s="251"/>
      <c r="F87" s="251"/>
      <c r="G87" s="251"/>
      <c r="H87" s="251"/>
      <c r="I87" s="251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U87" s="251"/>
      <c r="V87" s="251"/>
      <c r="W87" s="251"/>
      <c r="X87" s="251"/>
      <c r="Y87" s="251"/>
      <c r="Z87" s="251"/>
      <c r="AA87" s="251"/>
      <c r="AB87" s="251"/>
      <c r="AC87" s="251"/>
      <c r="AD87" s="251"/>
      <c r="AE87" s="251"/>
      <c r="AF87" s="251"/>
      <c r="AG87" s="251"/>
      <c r="AH87" s="251"/>
      <c r="AI87" s="251"/>
      <c r="AJ87" s="251"/>
      <c r="AK87" s="251"/>
      <c r="AL87" s="251"/>
      <c r="AM87" s="251"/>
      <c r="AN87" s="251"/>
      <c r="AO87" s="251"/>
      <c r="AP87" s="251"/>
      <c r="AQ87" s="251"/>
      <c r="AR87" s="251"/>
      <c r="AS87" s="251"/>
      <c r="AT87" s="251"/>
      <c r="AU87" s="251"/>
      <c r="AV87" s="251"/>
      <c r="AW87" s="251"/>
      <c r="AX87" s="251"/>
      <c r="AY87" s="251"/>
      <c r="AZ87" s="251"/>
      <c r="BA87" s="251"/>
      <c r="BB87" s="251"/>
      <c r="BC87" s="251"/>
      <c r="BD87" s="251"/>
      <c r="BE87" s="251"/>
      <c r="BF87" s="251"/>
      <c r="BG87" s="251"/>
      <c r="BH87" s="251"/>
      <c r="BI87" s="251"/>
      <c r="BJ87" s="251"/>
      <c r="BK87" s="251"/>
      <c r="BL87" s="251"/>
      <c r="BM87" s="251"/>
      <c r="BN87" s="251"/>
      <c r="BO87" s="251"/>
      <c r="BP87" s="251"/>
      <c r="BQ87" s="251"/>
      <c r="BR87" s="251"/>
      <c r="BS87" s="251"/>
      <c r="BT87" s="251"/>
      <c r="BU87" s="251"/>
      <c r="BV87" s="251"/>
      <c r="BW87" s="251"/>
      <c r="BX87" s="251"/>
      <c r="BY87" s="251"/>
      <c r="BZ87" s="251"/>
      <c r="CB87" s="251"/>
      <c r="CC87" s="251"/>
      <c r="CD87" s="251"/>
      <c r="CE87" s="251"/>
      <c r="CF87" s="251"/>
      <c r="CG87" s="251"/>
      <c r="CH87" s="251"/>
      <c r="CI87" s="251"/>
      <c r="CJ87" s="251"/>
      <c r="CK87" s="251"/>
      <c r="CL87" s="251"/>
      <c r="CM87" s="251"/>
      <c r="CN87" s="251"/>
      <c r="CO87" s="251"/>
      <c r="CP87" s="251"/>
      <c r="CQ87" s="251"/>
      <c r="CR87" s="251"/>
      <c r="CS87" s="251"/>
      <c r="CT87" s="251"/>
      <c r="CU87" s="251"/>
      <c r="CV87" s="251"/>
      <c r="CW87" s="251"/>
      <c r="CX87" s="251"/>
      <c r="CY87" s="251"/>
      <c r="CZ87" s="251"/>
      <c r="DA87" s="251"/>
      <c r="DB87" s="251"/>
      <c r="DC87" s="251"/>
      <c r="DD87" s="251"/>
      <c r="DE87" s="251"/>
      <c r="DF87" s="251"/>
      <c r="DG87" s="251"/>
      <c r="DH87" s="251"/>
      <c r="DI87" s="251"/>
      <c r="DJ87" s="251"/>
      <c r="DK87" s="251"/>
      <c r="DL87" s="251"/>
      <c r="DM87" s="251"/>
      <c r="DN87" s="251"/>
      <c r="DO87" s="251"/>
      <c r="DP87" s="251"/>
      <c r="HF87" s="250"/>
      <c r="HG87" s="250"/>
    </row>
    <row r="88" spans="2:215" s="270" customFormat="1" ht="12" x14ac:dyDescent="0.2">
      <c r="B88" s="250"/>
      <c r="C88" s="250"/>
      <c r="D88" s="250"/>
      <c r="E88" s="251"/>
      <c r="F88" s="251"/>
      <c r="G88" s="251"/>
      <c r="H88" s="251"/>
      <c r="I88" s="251"/>
      <c r="J88" s="251"/>
      <c r="K88" s="251"/>
      <c r="L88" s="251"/>
      <c r="M88" s="251"/>
      <c r="N88" s="251"/>
      <c r="O88" s="251"/>
      <c r="P88" s="251"/>
      <c r="Q88" s="251"/>
      <c r="R88" s="251"/>
      <c r="S88" s="251"/>
      <c r="T88" s="251"/>
      <c r="U88" s="251"/>
      <c r="V88" s="251"/>
      <c r="W88" s="251"/>
      <c r="X88" s="251"/>
      <c r="Y88" s="251"/>
      <c r="Z88" s="251"/>
      <c r="AA88" s="251"/>
      <c r="AB88" s="251"/>
      <c r="AC88" s="251"/>
      <c r="AD88" s="251"/>
      <c r="AE88" s="251"/>
      <c r="AF88" s="251"/>
      <c r="AG88" s="251"/>
      <c r="AH88" s="251"/>
      <c r="AI88" s="251"/>
      <c r="AJ88" s="251"/>
      <c r="AK88" s="251"/>
      <c r="AL88" s="251"/>
      <c r="AM88" s="251"/>
      <c r="AN88" s="251"/>
      <c r="AO88" s="251"/>
      <c r="AP88" s="251"/>
      <c r="AQ88" s="251"/>
      <c r="AR88" s="251"/>
      <c r="AS88" s="251"/>
      <c r="AT88" s="251"/>
      <c r="AU88" s="251"/>
      <c r="AV88" s="251"/>
      <c r="AW88" s="251"/>
      <c r="AX88" s="251"/>
      <c r="AY88" s="251"/>
      <c r="AZ88" s="251"/>
      <c r="BA88" s="251"/>
      <c r="BB88" s="251"/>
      <c r="BC88" s="251"/>
      <c r="BD88" s="251"/>
      <c r="BE88" s="251"/>
      <c r="BF88" s="251"/>
      <c r="BG88" s="251"/>
      <c r="BH88" s="251"/>
      <c r="BI88" s="251"/>
      <c r="BJ88" s="251"/>
      <c r="BK88" s="251"/>
      <c r="BL88" s="251"/>
      <c r="BM88" s="251"/>
      <c r="BN88" s="251"/>
      <c r="BO88" s="251"/>
      <c r="BP88" s="251"/>
      <c r="BQ88" s="251"/>
      <c r="BR88" s="251"/>
      <c r="BS88" s="251"/>
      <c r="BT88" s="251"/>
      <c r="BU88" s="251"/>
      <c r="BV88" s="251"/>
      <c r="BW88" s="251"/>
      <c r="BX88" s="251"/>
      <c r="BY88" s="251"/>
      <c r="BZ88" s="251"/>
      <c r="CB88" s="251"/>
      <c r="CC88" s="251"/>
      <c r="CD88" s="251"/>
      <c r="CE88" s="251"/>
      <c r="CF88" s="251"/>
      <c r="CG88" s="251"/>
      <c r="CH88" s="251"/>
      <c r="CI88" s="251"/>
      <c r="CJ88" s="251"/>
      <c r="CK88" s="251"/>
      <c r="CL88" s="251"/>
      <c r="CM88" s="251"/>
      <c r="CN88" s="251"/>
      <c r="CO88" s="251"/>
      <c r="CP88" s="251"/>
      <c r="CQ88" s="251"/>
      <c r="CR88" s="251"/>
      <c r="CS88" s="251"/>
      <c r="CT88" s="251"/>
      <c r="CU88" s="251"/>
      <c r="CV88" s="251"/>
      <c r="CW88" s="251"/>
      <c r="CX88" s="251"/>
      <c r="CY88" s="251"/>
      <c r="CZ88" s="251"/>
      <c r="DA88" s="251"/>
      <c r="DB88" s="251"/>
      <c r="DC88" s="251"/>
      <c r="DD88" s="251"/>
      <c r="DE88" s="251"/>
      <c r="DF88" s="251"/>
      <c r="DG88" s="251"/>
      <c r="DH88" s="251"/>
      <c r="DI88" s="251"/>
      <c r="DJ88" s="251"/>
      <c r="DK88" s="251"/>
      <c r="DL88" s="251"/>
      <c r="DM88" s="251"/>
      <c r="DN88" s="251"/>
      <c r="DO88" s="251"/>
      <c r="DP88" s="251"/>
      <c r="HF88" s="250"/>
      <c r="HG88" s="250"/>
    </row>
    <row r="89" spans="2:215" s="270" customFormat="1" ht="12" x14ac:dyDescent="0.2">
      <c r="B89" s="250"/>
      <c r="C89" s="250"/>
      <c r="D89" s="250"/>
      <c r="E89" s="251"/>
      <c r="F89" s="251"/>
      <c r="G89" s="251"/>
      <c r="H89" s="251"/>
      <c r="I89" s="251"/>
      <c r="J89" s="251"/>
      <c r="K89" s="251"/>
      <c r="L89" s="251"/>
      <c r="M89" s="251"/>
      <c r="N89" s="251"/>
      <c r="O89" s="251"/>
      <c r="P89" s="251"/>
      <c r="Q89" s="251"/>
      <c r="R89" s="251"/>
      <c r="S89" s="251"/>
      <c r="T89" s="251"/>
      <c r="U89" s="251"/>
      <c r="V89" s="251"/>
      <c r="W89" s="251"/>
      <c r="X89" s="251"/>
      <c r="Y89" s="251"/>
      <c r="Z89" s="251"/>
      <c r="AA89" s="251"/>
      <c r="AB89" s="251"/>
      <c r="AC89" s="251"/>
      <c r="AD89" s="251"/>
      <c r="AE89" s="251"/>
      <c r="AF89" s="251"/>
      <c r="AG89" s="251"/>
      <c r="AH89" s="251"/>
      <c r="AI89" s="251"/>
      <c r="AJ89" s="251"/>
      <c r="AK89" s="251"/>
      <c r="AL89" s="251"/>
      <c r="AM89" s="251"/>
      <c r="AN89" s="251"/>
      <c r="AO89" s="251"/>
      <c r="AP89" s="251"/>
      <c r="AQ89" s="251"/>
      <c r="AR89" s="251"/>
      <c r="AS89" s="251"/>
      <c r="AT89" s="251"/>
      <c r="AU89" s="251"/>
      <c r="AV89" s="251"/>
      <c r="AW89" s="251"/>
      <c r="AX89" s="251"/>
      <c r="AY89" s="251"/>
      <c r="AZ89" s="251"/>
      <c r="BA89" s="251"/>
      <c r="BB89" s="251"/>
      <c r="BC89" s="251"/>
      <c r="BD89" s="251"/>
      <c r="BE89" s="251"/>
      <c r="BF89" s="251"/>
      <c r="BG89" s="251"/>
      <c r="BH89" s="251"/>
      <c r="BI89" s="251"/>
      <c r="BJ89" s="251"/>
      <c r="BK89" s="251"/>
      <c r="BL89" s="251"/>
      <c r="BM89" s="251"/>
      <c r="BN89" s="251"/>
      <c r="BO89" s="251"/>
      <c r="BP89" s="251"/>
      <c r="BQ89" s="251"/>
      <c r="BR89" s="251"/>
      <c r="BS89" s="251"/>
      <c r="BT89" s="251"/>
      <c r="BU89" s="251"/>
      <c r="BV89" s="251"/>
      <c r="BW89" s="251"/>
      <c r="BX89" s="251"/>
      <c r="BY89" s="251"/>
      <c r="BZ89" s="251"/>
      <c r="CB89" s="251"/>
      <c r="CC89" s="251"/>
      <c r="CD89" s="251"/>
      <c r="CE89" s="251"/>
      <c r="CF89" s="251"/>
      <c r="CG89" s="251"/>
      <c r="CH89" s="251"/>
      <c r="CI89" s="251"/>
      <c r="CJ89" s="251"/>
      <c r="CK89" s="251"/>
      <c r="CL89" s="251"/>
      <c r="CM89" s="251"/>
      <c r="CN89" s="251"/>
      <c r="CO89" s="251"/>
      <c r="CP89" s="251"/>
      <c r="CQ89" s="251"/>
      <c r="CR89" s="251"/>
      <c r="CS89" s="251"/>
      <c r="CT89" s="251"/>
      <c r="CU89" s="251"/>
      <c r="CV89" s="251"/>
      <c r="CW89" s="251"/>
      <c r="CX89" s="251"/>
      <c r="CY89" s="251"/>
      <c r="CZ89" s="251"/>
      <c r="DA89" s="251"/>
      <c r="DB89" s="251"/>
      <c r="DC89" s="251"/>
      <c r="DD89" s="251"/>
      <c r="DE89" s="251"/>
      <c r="DF89" s="251"/>
      <c r="DG89" s="251"/>
      <c r="DH89" s="251"/>
      <c r="DI89" s="251"/>
      <c r="DJ89" s="251"/>
      <c r="DK89" s="251"/>
      <c r="DL89" s="251"/>
      <c r="DM89" s="251"/>
      <c r="DN89" s="251"/>
      <c r="DO89" s="251"/>
      <c r="DP89" s="251"/>
      <c r="HF89" s="250"/>
      <c r="HG89" s="250"/>
    </row>
    <row r="90" spans="2:215" x14ac:dyDescent="0.2"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0"/>
      <c r="O90" s="270"/>
      <c r="P90" s="270"/>
      <c r="Q90" s="270"/>
      <c r="R90" s="270"/>
      <c r="S90" s="270"/>
      <c r="T90" s="270"/>
      <c r="U90" s="270"/>
      <c r="V90" s="270"/>
      <c r="W90" s="270"/>
      <c r="X90" s="270"/>
      <c r="Y90" s="270"/>
      <c r="Z90" s="270"/>
      <c r="AA90" s="270"/>
      <c r="AB90" s="270"/>
      <c r="AC90" s="270"/>
      <c r="AD90" s="270"/>
      <c r="AE90" s="270"/>
      <c r="AF90" s="270"/>
      <c r="AG90" s="270"/>
      <c r="AH90" s="270"/>
      <c r="AI90" s="270"/>
      <c r="AJ90" s="270"/>
      <c r="AK90" s="270"/>
      <c r="AL90" s="270"/>
      <c r="AM90" s="270"/>
      <c r="AN90" s="270"/>
      <c r="AO90" s="270"/>
      <c r="AP90" s="270"/>
      <c r="AQ90" s="270"/>
      <c r="AR90" s="270"/>
      <c r="AS90" s="270"/>
      <c r="AT90" s="270"/>
      <c r="AU90" s="270"/>
      <c r="AV90" s="270"/>
      <c r="AW90" s="270"/>
      <c r="AX90" s="270"/>
      <c r="AY90" s="270"/>
      <c r="AZ90" s="270"/>
      <c r="BA90" s="270"/>
      <c r="BB90" s="270"/>
      <c r="BC90" s="270"/>
      <c r="BD90" s="270"/>
      <c r="BE90" s="270"/>
      <c r="BF90" s="270"/>
      <c r="BG90" s="270"/>
      <c r="BH90" s="270"/>
      <c r="BI90" s="270"/>
      <c r="BJ90" s="270"/>
      <c r="BK90" s="270"/>
      <c r="BL90" s="270"/>
      <c r="BM90" s="270"/>
      <c r="BN90" s="270"/>
      <c r="BO90" s="270"/>
      <c r="BP90" s="270"/>
      <c r="BQ90" s="270"/>
      <c r="BR90" s="270"/>
      <c r="BS90" s="270"/>
      <c r="BT90" s="270"/>
      <c r="BU90" s="270"/>
      <c r="BV90" s="270"/>
      <c r="BW90" s="270"/>
      <c r="BX90" s="270"/>
      <c r="BY90" s="270"/>
      <c r="BZ90" s="270"/>
      <c r="CB90" s="250"/>
      <c r="CC90" s="250"/>
      <c r="CD90" s="250"/>
      <c r="CE90" s="250"/>
      <c r="CF90" s="250"/>
      <c r="CG90" s="250"/>
      <c r="CH90" s="250"/>
      <c r="CI90" s="250"/>
      <c r="CJ90" s="250"/>
      <c r="CK90" s="250"/>
      <c r="CL90" s="250"/>
      <c r="CM90" s="250"/>
      <c r="CN90" s="250"/>
      <c r="CO90" s="250"/>
      <c r="CP90" s="250"/>
      <c r="CQ90" s="250"/>
      <c r="CR90" s="250"/>
      <c r="CS90" s="250"/>
      <c r="CT90" s="250"/>
      <c r="CU90" s="250"/>
      <c r="CV90" s="250"/>
      <c r="CW90" s="250"/>
      <c r="CX90" s="250"/>
      <c r="CY90" s="250"/>
      <c r="CZ90" s="250"/>
      <c r="DA90" s="250"/>
      <c r="DB90" s="250"/>
      <c r="DC90" s="250"/>
      <c r="DD90" s="250"/>
      <c r="DE90" s="250"/>
      <c r="DF90" s="250"/>
      <c r="DG90" s="250"/>
      <c r="DH90" s="250"/>
      <c r="DI90" s="250"/>
      <c r="DJ90" s="250"/>
      <c r="DK90" s="250"/>
      <c r="DL90" s="250"/>
      <c r="DM90" s="250"/>
      <c r="DN90" s="250"/>
      <c r="DO90" s="250"/>
      <c r="HF90" s="270"/>
      <c r="HG90" s="270"/>
    </row>
    <row r="91" spans="2:215" x14ac:dyDescent="0.2"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  <c r="N91" s="270"/>
      <c r="O91" s="270"/>
      <c r="P91" s="270"/>
      <c r="Q91" s="270"/>
      <c r="R91" s="270"/>
      <c r="S91" s="270"/>
      <c r="T91" s="270"/>
      <c r="U91" s="270"/>
      <c r="V91" s="270"/>
      <c r="W91" s="270"/>
      <c r="X91" s="270"/>
      <c r="Y91" s="270"/>
      <c r="Z91" s="270"/>
      <c r="AA91" s="270"/>
      <c r="AB91" s="270"/>
      <c r="AC91" s="270"/>
      <c r="AD91" s="270"/>
      <c r="AE91" s="270"/>
      <c r="AF91" s="270"/>
      <c r="AG91" s="270"/>
      <c r="AH91" s="270"/>
      <c r="AI91" s="270"/>
      <c r="AJ91" s="270"/>
      <c r="AK91" s="270"/>
      <c r="AL91" s="270"/>
      <c r="AM91" s="270"/>
      <c r="AN91" s="270"/>
      <c r="AO91" s="270"/>
      <c r="AP91" s="270"/>
      <c r="AQ91" s="270"/>
      <c r="AR91" s="270"/>
      <c r="AS91" s="270"/>
      <c r="AT91" s="270"/>
      <c r="AU91" s="270"/>
      <c r="AV91" s="270"/>
      <c r="AW91" s="270"/>
      <c r="AX91" s="270"/>
      <c r="AY91" s="270"/>
      <c r="AZ91" s="270"/>
      <c r="BA91" s="270"/>
      <c r="BB91" s="270"/>
      <c r="BC91" s="270"/>
      <c r="BD91" s="270"/>
      <c r="BE91" s="270"/>
      <c r="BF91" s="270"/>
      <c r="BG91" s="270"/>
      <c r="BH91" s="270"/>
      <c r="BI91" s="270"/>
      <c r="BJ91" s="270"/>
      <c r="BK91" s="270"/>
      <c r="BL91" s="270"/>
      <c r="BM91" s="270"/>
      <c r="BN91" s="270"/>
      <c r="BO91" s="270"/>
      <c r="BP91" s="270"/>
      <c r="BQ91" s="270"/>
      <c r="BR91" s="270"/>
      <c r="BS91" s="270"/>
      <c r="BT91" s="270"/>
      <c r="BU91" s="270"/>
      <c r="BV91" s="270"/>
      <c r="BW91" s="270"/>
      <c r="BX91" s="270"/>
      <c r="BY91" s="270"/>
      <c r="BZ91" s="270"/>
      <c r="CB91" s="270"/>
      <c r="CC91" s="270"/>
      <c r="CD91" s="270"/>
      <c r="CE91" s="270"/>
      <c r="CF91" s="270"/>
      <c r="CG91" s="270"/>
      <c r="CH91" s="270"/>
      <c r="CI91" s="270"/>
      <c r="CJ91" s="270"/>
      <c r="CK91" s="270"/>
      <c r="CL91" s="270"/>
      <c r="CM91" s="270"/>
      <c r="CN91" s="270"/>
      <c r="CO91" s="270"/>
      <c r="CP91" s="270"/>
      <c r="CQ91" s="270"/>
      <c r="CR91" s="270"/>
      <c r="CS91" s="270"/>
      <c r="CT91" s="270"/>
      <c r="CU91" s="270"/>
      <c r="CV91" s="270"/>
      <c r="CW91" s="270"/>
      <c r="CX91" s="270"/>
      <c r="CY91" s="270"/>
      <c r="CZ91" s="270"/>
      <c r="DA91" s="270"/>
      <c r="DB91" s="270"/>
      <c r="DC91" s="270"/>
      <c r="DD91" s="270"/>
      <c r="DE91" s="270"/>
      <c r="DF91" s="270"/>
      <c r="DG91" s="270"/>
      <c r="DH91" s="270"/>
      <c r="DI91" s="270"/>
      <c r="DJ91" s="270"/>
      <c r="DK91" s="270"/>
      <c r="DL91" s="270"/>
      <c r="DM91" s="270"/>
      <c r="DN91" s="270"/>
      <c r="DO91" s="270"/>
      <c r="HF91" s="270"/>
      <c r="HG91" s="270"/>
    </row>
    <row r="92" spans="2:215" x14ac:dyDescent="0.2">
      <c r="B92" s="270"/>
      <c r="C92" s="270"/>
      <c r="D92" s="270"/>
      <c r="E92" s="270"/>
      <c r="F92" s="270"/>
      <c r="G92" s="270"/>
      <c r="H92" s="270"/>
      <c r="I92" s="270"/>
      <c r="J92" s="270"/>
      <c r="K92" s="270"/>
      <c r="L92" s="270"/>
      <c r="M92" s="270"/>
      <c r="N92" s="270"/>
      <c r="O92" s="270"/>
      <c r="P92" s="270"/>
      <c r="Q92" s="270"/>
      <c r="R92" s="270"/>
      <c r="S92" s="270"/>
      <c r="T92" s="270"/>
      <c r="U92" s="270"/>
      <c r="V92" s="270"/>
      <c r="W92" s="270"/>
      <c r="X92" s="270"/>
      <c r="Y92" s="270"/>
      <c r="Z92" s="270"/>
      <c r="AA92" s="270"/>
      <c r="AB92" s="270"/>
      <c r="AC92" s="270"/>
      <c r="AD92" s="270"/>
      <c r="AE92" s="270"/>
      <c r="AF92" s="270"/>
      <c r="AG92" s="270"/>
      <c r="AH92" s="270"/>
      <c r="AI92" s="270"/>
      <c r="AJ92" s="270"/>
      <c r="AK92" s="270"/>
      <c r="AL92" s="270"/>
      <c r="AM92" s="270"/>
      <c r="AN92" s="270"/>
      <c r="AO92" s="270"/>
      <c r="AP92" s="270"/>
      <c r="AQ92" s="270"/>
      <c r="AR92" s="270"/>
      <c r="AS92" s="270"/>
      <c r="AT92" s="270"/>
      <c r="AU92" s="270"/>
      <c r="AV92" s="270"/>
      <c r="AW92" s="270"/>
      <c r="AX92" s="270"/>
      <c r="AY92" s="270"/>
      <c r="AZ92" s="270"/>
      <c r="BA92" s="270"/>
      <c r="BB92" s="270"/>
      <c r="BC92" s="270"/>
      <c r="BD92" s="270"/>
      <c r="BE92" s="270"/>
      <c r="BF92" s="270"/>
      <c r="BG92" s="270"/>
      <c r="BH92" s="270"/>
      <c r="BI92" s="270"/>
      <c r="BJ92" s="270"/>
      <c r="BK92" s="270"/>
      <c r="BL92" s="270"/>
      <c r="BM92" s="270"/>
      <c r="BN92" s="270"/>
      <c r="BO92" s="270"/>
      <c r="BP92" s="270"/>
      <c r="BQ92" s="270"/>
      <c r="BR92" s="270"/>
      <c r="BS92" s="270"/>
      <c r="BT92" s="270"/>
      <c r="BU92" s="270"/>
      <c r="BV92" s="270"/>
      <c r="BW92" s="270"/>
      <c r="BX92" s="270"/>
      <c r="BY92" s="270"/>
      <c r="BZ92" s="270"/>
      <c r="CB92" s="270"/>
      <c r="CC92" s="270"/>
      <c r="CD92" s="270"/>
      <c r="CE92" s="270"/>
      <c r="CF92" s="270"/>
      <c r="CG92" s="270"/>
      <c r="CH92" s="270"/>
      <c r="CI92" s="270"/>
      <c r="CJ92" s="270"/>
      <c r="CK92" s="270"/>
      <c r="CL92" s="270"/>
      <c r="CM92" s="270"/>
      <c r="CN92" s="270"/>
      <c r="CO92" s="270"/>
      <c r="CP92" s="270"/>
      <c r="CQ92" s="270"/>
      <c r="CR92" s="270"/>
      <c r="CS92" s="270"/>
      <c r="CT92" s="270"/>
      <c r="CU92" s="270"/>
      <c r="CV92" s="270"/>
      <c r="CW92" s="270"/>
      <c r="CX92" s="270"/>
      <c r="CY92" s="270"/>
      <c r="CZ92" s="270"/>
      <c r="DA92" s="270"/>
      <c r="DB92" s="270"/>
      <c r="DC92" s="270"/>
      <c r="DD92" s="270"/>
      <c r="DE92" s="270"/>
      <c r="DF92" s="270"/>
      <c r="DG92" s="270"/>
      <c r="DH92" s="270"/>
      <c r="DI92" s="270"/>
      <c r="DJ92" s="270"/>
      <c r="DK92" s="270"/>
      <c r="DL92" s="270"/>
      <c r="DM92" s="270"/>
      <c r="DN92" s="270"/>
      <c r="DO92" s="270"/>
      <c r="HF92" s="270"/>
      <c r="HG92" s="270"/>
    </row>
    <row r="93" spans="2:215" x14ac:dyDescent="0.2">
      <c r="B93" s="270"/>
      <c r="C93" s="270"/>
      <c r="D93" s="270"/>
      <c r="E93" s="270"/>
      <c r="F93" s="270"/>
      <c r="G93" s="270"/>
      <c r="H93" s="270"/>
      <c r="I93" s="270"/>
      <c r="J93" s="270"/>
      <c r="K93" s="270"/>
      <c r="L93" s="270"/>
      <c r="M93" s="270"/>
      <c r="N93" s="270"/>
      <c r="O93" s="270"/>
      <c r="P93" s="270"/>
      <c r="Q93" s="270"/>
      <c r="R93" s="270"/>
      <c r="S93" s="270"/>
      <c r="T93" s="270"/>
      <c r="U93" s="270"/>
      <c r="V93" s="270"/>
      <c r="W93" s="270"/>
      <c r="X93" s="270"/>
      <c r="Y93" s="270"/>
      <c r="Z93" s="270"/>
      <c r="AA93" s="270"/>
      <c r="AB93" s="270"/>
      <c r="AC93" s="270"/>
      <c r="AD93" s="270"/>
      <c r="AE93" s="270"/>
      <c r="AF93" s="270"/>
      <c r="AG93" s="270"/>
      <c r="AH93" s="270"/>
      <c r="AI93" s="270"/>
      <c r="AJ93" s="270"/>
      <c r="AK93" s="270"/>
      <c r="AL93" s="270"/>
      <c r="AM93" s="270"/>
      <c r="AN93" s="270"/>
      <c r="AO93" s="270"/>
      <c r="AP93" s="270"/>
      <c r="AQ93" s="270"/>
      <c r="AR93" s="270"/>
      <c r="AS93" s="270"/>
      <c r="AT93" s="270"/>
      <c r="AU93" s="270"/>
      <c r="AV93" s="270"/>
      <c r="AW93" s="270"/>
      <c r="AX93" s="270"/>
      <c r="AY93" s="270"/>
      <c r="AZ93" s="270"/>
      <c r="BA93" s="270"/>
      <c r="BB93" s="270"/>
      <c r="BC93" s="270"/>
      <c r="BD93" s="270"/>
      <c r="BE93" s="270"/>
      <c r="BF93" s="270"/>
      <c r="BG93" s="270"/>
      <c r="BH93" s="270"/>
      <c r="BI93" s="270"/>
      <c r="BJ93" s="270"/>
      <c r="BK93" s="270"/>
      <c r="BL93" s="270"/>
      <c r="BM93" s="270"/>
      <c r="BN93" s="270"/>
      <c r="BO93" s="270"/>
      <c r="BP93" s="270"/>
      <c r="BQ93" s="270"/>
      <c r="BR93" s="270"/>
      <c r="BS93" s="270"/>
      <c r="BT93" s="270"/>
      <c r="BU93" s="270"/>
      <c r="BV93" s="270"/>
      <c r="BW93" s="270"/>
      <c r="BX93" s="270"/>
      <c r="BY93" s="270"/>
      <c r="BZ93" s="270"/>
      <c r="CB93" s="270"/>
      <c r="CC93" s="270"/>
      <c r="CD93" s="270"/>
      <c r="CE93" s="270"/>
      <c r="CF93" s="270"/>
      <c r="CG93" s="270"/>
      <c r="CH93" s="270"/>
      <c r="CI93" s="270"/>
      <c r="CJ93" s="270"/>
      <c r="CK93" s="270"/>
      <c r="CL93" s="270"/>
      <c r="CM93" s="270"/>
      <c r="CN93" s="270"/>
      <c r="CO93" s="270"/>
      <c r="CP93" s="270"/>
      <c r="CQ93" s="270"/>
      <c r="CR93" s="270"/>
      <c r="CS93" s="270"/>
      <c r="CT93" s="270"/>
      <c r="CU93" s="270"/>
      <c r="CV93" s="270"/>
      <c r="CW93" s="270"/>
      <c r="CX93" s="270"/>
      <c r="CY93" s="270"/>
      <c r="CZ93" s="270"/>
      <c r="DA93" s="270"/>
      <c r="DB93" s="270"/>
      <c r="DC93" s="270"/>
      <c r="DD93" s="270"/>
      <c r="DE93" s="270"/>
      <c r="DF93" s="270"/>
      <c r="DG93" s="270"/>
      <c r="DH93" s="270"/>
      <c r="DI93" s="270"/>
      <c r="DJ93" s="270"/>
      <c r="DK93" s="270"/>
      <c r="DL93" s="270"/>
      <c r="DM93" s="270"/>
      <c r="DN93" s="270"/>
      <c r="DO93" s="270"/>
      <c r="HF93" s="270"/>
      <c r="HG93" s="270"/>
    </row>
    <row r="94" spans="2:215" x14ac:dyDescent="0.2">
      <c r="B94" s="270"/>
      <c r="C94" s="270"/>
      <c r="D94" s="270"/>
      <c r="E94" s="270"/>
      <c r="F94" s="270"/>
      <c r="G94" s="270"/>
      <c r="H94" s="270"/>
      <c r="I94" s="270"/>
      <c r="J94" s="270"/>
      <c r="K94" s="270"/>
      <c r="L94" s="270"/>
      <c r="M94" s="270"/>
      <c r="N94" s="270"/>
      <c r="O94" s="270"/>
      <c r="P94" s="270"/>
      <c r="Q94" s="270"/>
      <c r="R94" s="270"/>
      <c r="S94" s="270"/>
      <c r="T94" s="270"/>
      <c r="U94" s="270"/>
      <c r="V94" s="270"/>
      <c r="W94" s="270"/>
      <c r="X94" s="270"/>
      <c r="Y94" s="270"/>
      <c r="Z94" s="270"/>
      <c r="AA94" s="270"/>
      <c r="AB94" s="270"/>
      <c r="AC94" s="270"/>
      <c r="AD94" s="270"/>
      <c r="AE94" s="270"/>
      <c r="AF94" s="270"/>
      <c r="AG94" s="270"/>
      <c r="AH94" s="270"/>
      <c r="AI94" s="270"/>
      <c r="AJ94" s="270"/>
      <c r="AK94" s="270"/>
      <c r="AL94" s="270"/>
      <c r="AM94" s="270"/>
      <c r="AN94" s="270"/>
      <c r="AO94" s="270"/>
      <c r="AP94" s="270"/>
      <c r="AQ94" s="270"/>
      <c r="AR94" s="270"/>
      <c r="AS94" s="270"/>
      <c r="AT94" s="270"/>
      <c r="AU94" s="270"/>
      <c r="AV94" s="270"/>
      <c r="AW94" s="270"/>
      <c r="AX94" s="270"/>
      <c r="AY94" s="270"/>
      <c r="AZ94" s="270"/>
      <c r="BA94" s="270"/>
      <c r="BB94" s="270"/>
      <c r="BC94" s="270"/>
      <c r="BD94" s="270"/>
      <c r="BE94" s="270"/>
      <c r="BF94" s="270"/>
      <c r="BG94" s="270"/>
      <c r="BH94" s="270"/>
      <c r="BI94" s="270"/>
      <c r="BJ94" s="270"/>
      <c r="BK94" s="270"/>
      <c r="BL94" s="270"/>
      <c r="BM94" s="270"/>
      <c r="BN94" s="270"/>
      <c r="BO94" s="270"/>
      <c r="BP94" s="270"/>
      <c r="BQ94" s="270"/>
      <c r="BR94" s="270"/>
      <c r="BS94" s="270"/>
      <c r="BT94" s="270"/>
      <c r="BU94" s="270"/>
      <c r="BV94" s="270"/>
      <c r="BW94" s="270"/>
      <c r="BX94" s="270"/>
      <c r="BY94" s="270"/>
      <c r="BZ94" s="270"/>
      <c r="CB94" s="270"/>
      <c r="CC94" s="270"/>
      <c r="CD94" s="270"/>
      <c r="CE94" s="270"/>
      <c r="CF94" s="270"/>
      <c r="CG94" s="270"/>
      <c r="CH94" s="270"/>
      <c r="CI94" s="270"/>
      <c r="CJ94" s="270"/>
      <c r="CK94" s="270"/>
      <c r="CL94" s="270"/>
      <c r="CM94" s="270"/>
      <c r="CN94" s="270"/>
      <c r="CO94" s="270"/>
      <c r="CP94" s="270"/>
      <c r="CQ94" s="270"/>
      <c r="CR94" s="270"/>
      <c r="CS94" s="270"/>
      <c r="CT94" s="270"/>
      <c r="CU94" s="270"/>
      <c r="CV94" s="270"/>
      <c r="CW94" s="270"/>
      <c r="CX94" s="270"/>
      <c r="CY94" s="270"/>
      <c r="CZ94" s="270"/>
      <c r="DA94" s="270"/>
      <c r="DB94" s="270"/>
      <c r="DC94" s="270"/>
      <c r="DD94" s="270"/>
      <c r="DE94" s="270"/>
      <c r="DF94" s="270"/>
      <c r="DG94" s="270"/>
      <c r="DH94" s="270"/>
      <c r="DI94" s="270"/>
      <c r="DJ94" s="270"/>
      <c r="DK94" s="270"/>
      <c r="DL94" s="270"/>
      <c r="DM94" s="270"/>
      <c r="DN94" s="270"/>
      <c r="DO94" s="270"/>
      <c r="HF94" s="270"/>
      <c r="HG94" s="270"/>
    </row>
    <row r="95" spans="2:215" x14ac:dyDescent="0.2">
      <c r="CB95" s="270"/>
      <c r="CC95" s="270"/>
      <c r="CD95" s="270"/>
      <c r="CE95" s="270"/>
      <c r="CF95" s="270"/>
      <c r="CG95" s="270"/>
      <c r="CH95" s="270"/>
      <c r="CI95" s="270"/>
      <c r="CJ95" s="270"/>
      <c r="CK95" s="270"/>
      <c r="CL95" s="270"/>
      <c r="CM95" s="270"/>
      <c r="CN95" s="270"/>
      <c r="CO95" s="270"/>
      <c r="CP95" s="270"/>
      <c r="CQ95" s="270"/>
      <c r="CR95" s="270"/>
      <c r="CS95" s="270"/>
      <c r="CT95" s="270"/>
      <c r="CU95" s="270"/>
      <c r="CV95" s="270"/>
      <c r="CW95" s="270"/>
      <c r="CX95" s="270"/>
      <c r="CY95" s="270"/>
      <c r="CZ95" s="270"/>
      <c r="DA95" s="270"/>
      <c r="DB95" s="270"/>
      <c r="DC95" s="270"/>
      <c r="DD95" s="270"/>
      <c r="DE95" s="270"/>
      <c r="DF95" s="270"/>
      <c r="DG95" s="270"/>
      <c r="DH95" s="270"/>
      <c r="DI95" s="270"/>
      <c r="DJ95" s="270"/>
      <c r="DK95" s="270"/>
      <c r="DL95" s="270"/>
      <c r="DM95" s="270"/>
      <c r="DN95" s="270"/>
      <c r="DO95" s="270"/>
    </row>
  </sheetData>
  <autoFilter ref="B5:C13" xr:uid="{00000000-0001-0000-1800-000000000000}"/>
  <mergeCells count="16">
    <mergeCell ref="S4:AE4"/>
    <mergeCell ref="DC2:DO2"/>
    <mergeCell ref="E4:Q4"/>
    <mergeCell ref="AL4:AX4"/>
    <mergeCell ref="AZ4:BL4"/>
    <mergeCell ref="BN4:BZ4"/>
    <mergeCell ref="CB4:CN4"/>
    <mergeCell ref="CP4:DB4"/>
    <mergeCell ref="DC4:DO4"/>
    <mergeCell ref="E2:Q2"/>
    <mergeCell ref="AL2:AX2"/>
    <mergeCell ref="AZ2:BL2"/>
    <mergeCell ref="BN2:BZ2"/>
    <mergeCell ref="CB2:CN2"/>
    <mergeCell ref="CP2:DB2"/>
    <mergeCell ref="S2:AE2"/>
  </mergeCells>
  <pageMargins left="0.59055118110236227" right="0.39370078740157483" top="0.39370078740157483" bottom="0.98425196850393704" header="0" footer="0"/>
  <pageSetup paperSize="5" scale="8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BAA9B-F34B-4DBA-973C-C006EC2B6046}">
  <sheetPr codeName="Hoja27">
    <tabColor theme="5" tint="0.39997558519241921"/>
  </sheetPr>
  <dimension ref="A1:JZ87"/>
  <sheetViews>
    <sheetView zoomScale="110" zoomScaleNormal="110" workbookViewId="0">
      <pane xSplit="4" ySplit="5" topLeftCell="E6" activePane="bottomRight" state="frozen"/>
      <selection activeCell="Q37" sqref="Q37"/>
      <selection pane="topRight" activeCell="Q37" sqref="Q37"/>
      <selection pane="bottomLeft" activeCell="Q37" sqref="Q37"/>
      <selection pane="bottomRight" activeCell="Q37" sqref="A1:XFD1048576"/>
    </sheetView>
  </sheetViews>
  <sheetFormatPr baseColWidth="10" defaultColWidth="0" defaultRowHeight="12.75" x14ac:dyDescent="0.2"/>
  <cols>
    <col min="1" max="1" width="2" style="243" customWidth="1"/>
    <col min="2" max="2" width="7.140625" style="243" customWidth="1"/>
    <col min="3" max="3" width="29.28515625" style="243" customWidth="1"/>
    <col min="4" max="4" width="1.28515625" style="243" bestFit="1" customWidth="1"/>
    <col min="5" max="5" width="6.140625" style="244" customWidth="1"/>
    <col min="6" max="7" width="6.140625" style="244" bestFit="1" customWidth="1"/>
    <col min="8" max="9" width="6.7109375" style="244" customWidth="1"/>
    <col min="10" max="10" width="6.42578125" style="244" customWidth="1"/>
    <col min="11" max="11" width="5.5703125" style="244" bestFit="1" customWidth="1"/>
    <col min="12" max="12" width="6.85546875" style="244" customWidth="1"/>
    <col min="13" max="13" width="7.85546875" style="244" bestFit="1" customWidth="1"/>
    <col min="14" max="14" width="6.85546875" style="244" customWidth="1"/>
    <col min="15" max="15" width="5.85546875" style="244" customWidth="1"/>
    <col min="16" max="16" width="5" style="244" customWidth="1"/>
    <col min="17" max="17" width="8.28515625" style="244" customWidth="1"/>
    <col min="18" max="18" width="2.28515625" style="244" customWidth="1"/>
    <col min="19" max="25" width="6.140625" style="244" bestFit="1" customWidth="1"/>
    <col min="26" max="28" width="5.7109375" style="244" bestFit="1" customWidth="1"/>
    <col min="29" max="29" width="4.7109375" style="244" bestFit="1" customWidth="1"/>
    <col min="30" max="30" width="5.7109375" style="244" customWidth="1"/>
    <col min="31" max="31" width="8.42578125" style="244" customWidth="1"/>
    <col min="32" max="32" width="2" style="244" bestFit="1" customWidth="1"/>
    <col min="33" max="33" width="5.5703125" style="244" customWidth="1"/>
    <col min="34" max="36" width="5.140625" style="244" bestFit="1" customWidth="1"/>
    <col min="37" max="39" width="4.42578125" style="244" customWidth="1"/>
    <col min="40" max="41" width="4.7109375" style="244" bestFit="1" customWidth="1"/>
    <col min="42" max="43" width="4.42578125" style="244" customWidth="1"/>
    <col min="44" max="44" width="4.7109375" style="244" bestFit="1" customWidth="1"/>
    <col min="45" max="45" width="6.140625" style="244" bestFit="1" customWidth="1"/>
    <col min="46" max="46" width="2" style="244" bestFit="1" customWidth="1"/>
    <col min="47" max="53" width="5.140625" style="244" hidden="1" customWidth="1"/>
    <col min="54" max="58" width="4.85546875" style="244" hidden="1" customWidth="1"/>
    <col min="59" max="59" width="6.140625" style="244" hidden="1" customWidth="1"/>
    <col min="60" max="60" width="4.7109375" style="244" customWidth="1"/>
    <col min="61" max="67" width="5.140625" style="244" hidden="1" customWidth="1"/>
    <col min="68" max="72" width="4.85546875" style="244" hidden="1" customWidth="1"/>
    <col min="73" max="73" width="6.140625" style="244" hidden="1" customWidth="1"/>
    <col min="74" max="74" width="4.7109375" style="244" customWidth="1"/>
    <col min="75" max="75" width="5" style="244" bestFit="1" customWidth="1"/>
    <col min="76" max="76" width="4" style="244" bestFit="1" customWidth="1"/>
    <col min="77" max="83" width="5" style="244" bestFit="1" customWidth="1"/>
    <col min="84" max="84" width="3.42578125" style="244" bestFit="1" customWidth="1"/>
    <col min="85" max="85" width="3.85546875" style="244" bestFit="1" customWidth="1"/>
    <col min="86" max="86" width="3.42578125" style="244" bestFit="1" customWidth="1"/>
    <col min="87" max="87" width="6" style="244" bestFit="1" customWidth="1"/>
    <col min="88" max="88" width="1.28515625" style="244" customWidth="1"/>
    <col min="89" max="101" width="5.85546875" style="244" customWidth="1"/>
    <col min="102" max="102" width="1" style="244" customWidth="1"/>
    <col min="103" max="103" width="6.140625" style="244" customWidth="1"/>
    <col min="104" max="110" width="5.7109375" style="244" customWidth="1"/>
    <col min="111" max="111" width="6.5703125" style="244" customWidth="1"/>
    <col min="112" max="114" width="5.7109375" style="244" customWidth="1"/>
    <col min="115" max="115" width="7.140625" style="246" bestFit="1" customWidth="1"/>
    <col min="116" max="116" width="1.140625" style="243" customWidth="1"/>
    <col min="117" max="117" width="6.5703125" style="244" customWidth="1"/>
    <col min="118" max="123" width="5.140625" style="244" bestFit="1" customWidth="1"/>
    <col min="124" max="124" width="5.7109375" style="244" bestFit="1" customWidth="1"/>
    <col min="125" max="125" width="4.85546875" style="244" bestFit="1" customWidth="1"/>
    <col min="126" max="126" width="5.7109375" style="244" bestFit="1" customWidth="1"/>
    <col min="127" max="128" width="4.85546875" style="244" bestFit="1" customWidth="1"/>
    <col min="129" max="129" width="7.28515625" style="246" bestFit="1" customWidth="1"/>
    <col min="130" max="130" width="1.5703125" style="245" customWidth="1"/>
    <col min="131" max="214" width="11.42578125" customWidth="1"/>
    <col min="215" max="219" width="1.28515625" style="244" hidden="1" customWidth="1"/>
    <col min="220" max="248" width="0" style="244" hidden="1" customWidth="1"/>
    <col min="249" max="253" width="1.28515625" style="244" hidden="1" customWidth="1"/>
    <col min="254" max="264" width="0" style="244" hidden="1" customWidth="1"/>
    <col min="265" max="269" width="1.28515625" style="244" hidden="1" customWidth="1"/>
    <col min="270" max="286" width="0" style="244" hidden="1" customWidth="1"/>
    <col min="287" max="16384" width="1.28515625" style="244" hidden="1"/>
  </cols>
  <sheetData>
    <row r="1" spans="2:215" ht="15.75" customHeight="1" x14ac:dyDescent="0.2"/>
    <row r="2" spans="2:215" ht="84.75" customHeight="1" x14ac:dyDescent="0.3">
      <c r="C2" s="247" t="s">
        <v>542</v>
      </c>
      <c r="E2" s="1038" t="s">
        <v>441</v>
      </c>
      <c r="F2" s="1039"/>
      <c r="G2" s="1039"/>
      <c r="H2" s="1039"/>
      <c r="I2" s="1039"/>
      <c r="J2" s="1039"/>
      <c r="K2" s="1039"/>
      <c r="L2" s="1039"/>
      <c r="M2" s="1039"/>
      <c r="N2" s="1039"/>
      <c r="O2" s="1039"/>
      <c r="P2" s="1039"/>
      <c r="Q2" s="1073"/>
      <c r="R2" s="248"/>
      <c r="S2" s="1038" t="s">
        <v>203</v>
      </c>
      <c r="T2" s="1039"/>
      <c r="U2" s="1039"/>
      <c r="V2" s="1039"/>
      <c r="W2" s="1039"/>
      <c r="X2" s="1039"/>
      <c r="Y2" s="1039"/>
      <c r="Z2" s="1039"/>
      <c r="AA2" s="1039"/>
      <c r="AB2" s="1039"/>
      <c r="AC2" s="1039"/>
      <c r="AD2" s="1039"/>
      <c r="AE2" s="1073"/>
      <c r="AF2" s="248"/>
      <c r="AG2" s="1038" t="s">
        <v>521</v>
      </c>
      <c r="AH2" s="1039"/>
      <c r="AI2" s="1039"/>
      <c r="AJ2" s="1039"/>
      <c r="AK2" s="1039"/>
      <c r="AL2" s="1039"/>
      <c r="AM2" s="1039"/>
      <c r="AN2" s="1039"/>
      <c r="AO2" s="1039"/>
      <c r="AP2" s="1039"/>
      <c r="AQ2" s="1039"/>
      <c r="AR2" s="1039"/>
      <c r="AS2" s="1073"/>
      <c r="AT2" s="248"/>
      <c r="AU2" s="1038" t="s">
        <v>204</v>
      </c>
      <c r="AV2" s="1039"/>
      <c r="AW2" s="1039"/>
      <c r="AX2" s="1039"/>
      <c r="AY2" s="1039"/>
      <c r="AZ2" s="1039"/>
      <c r="BA2" s="1039"/>
      <c r="BB2" s="1039"/>
      <c r="BC2" s="1039"/>
      <c r="BD2" s="1039"/>
      <c r="BE2" s="1039"/>
      <c r="BF2" s="1039"/>
      <c r="BG2" s="1073"/>
      <c r="BH2" s="248"/>
      <c r="BI2" s="1038" t="s">
        <v>205</v>
      </c>
      <c r="BJ2" s="1039"/>
      <c r="BK2" s="1039"/>
      <c r="BL2" s="1039"/>
      <c r="BM2" s="1039"/>
      <c r="BN2" s="1039"/>
      <c r="BO2" s="1039"/>
      <c r="BP2" s="1039"/>
      <c r="BQ2" s="1039"/>
      <c r="BR2" s="1039"/>
      <c r="BS2" s="1039"/>
      <c r="BT2" s="1039"/>
      <c r="BU2" s="1073"/>
      <c r="BV2" s="248"/>
      <c r="BW2" s="1038" t="s">
        <v>206</v>
      </c>
      <c r="BX2" s="1039"/>
      <c r="BY2" s="1039"/>
      <c r="BZ2" s="1039"/>
      <c r="CA2" s="1039"/>
      <c r="CB2" s="1039"/>
      <c r="CC2" s="1039"/>
      <c r="CD2" s="1039"/>
      <c r="CE2" s="1039"/>
      <c r="CF2" s="1039"/>
      <c r="CG2" s="1039"/>
      <c r="CH2" s="1039"/>
      <c r="CI2" s="1073"/>
      <c r="CJ2" s="271"/>
      <c r="CK2" s="1038" t="s">
        <v>207</v>
      </c>
      <c r="CL2" s="1039"/>
      <c r="CM2" s="1039"/>
      <c r="CN2" s="1039"/>
      <c r="CO2" s="1039"/>
      <c r="CP2" s="1039"/>
      <c r="CQ2" s="1039"/>
      <c r="CR2" s="1039"/>
      <c r="CS2" s="1039"/>
      <c r="CT2" s="1039"/>
      <c r="CU2" s="1039"/>
      <c r="CV2" s="1039"/>
      <c r="CW2" s="1073"/>
      <c r="CX2" s="248"/>
      <c r="CY2" s="1038" t="s">
        <v>208</v>
      </c>
      <c r="CZ2" s="1039"/>
      <c r="DA2" s="1039"/>
      <c r="DB2" s="1039"/>
      <c r="DC2" s="1039"/>
      <c r="DD2" s="1039"/>
      <c r="DE2" s="1039"/>
      <c r="DF2" s="1039"/>
      <c r="DG2" s="1039"/>
      <c r="DH2" s="1039"/>
      <c r="DI2" s="1039"/>
      <c r="DJ2" s="1039"/>
      <c r="DK2" s="1073"/>
      <c r="DL2" s="248"/>
      <c r="DM2" s="1040" t="s">
        <v>520</v>
      </c>
      <c r="DN2" s="1041"/>
      <c r="DO2" s="1041"/>
      <c r="DP2" s="1041"/>
      <c r="DQ2" s="1041"/>
      <c r="DR2" s="1041"/>
      <c r="DS2" s="1041"/>
      <c r="DT2" s="1041"/>
      <c r="DU2" s="1041"/>
      <c r="DV2" s="1041"/>
      <c r="DW2" s="1041"/>
      <c r="DX2" s="1041"/>
      <c r="DY2" s="1077"/>
      <c r="DZ2" s="249"/>
      <c r="HG2" s="249"/>
    </row>
    <row r="3" spans="2:215" ht="6.75" customHeight="1" x14ac:dyDescent="0.2"/>
    <row r="4" spans="2:215" s="250" customFormat="1" ht="12" x14ac:dyDescent="0.2">
      <c r="E4" s="1074" t="s">
        <v>187</v>
      </c>
      <c r="F4" s="1075"/>
      <c r="G4" s="1075"/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R4" s="251"/>
      <c r="S4" s="1074" t="s">
        <v>187</v>
      </c>
      <c r="T4" s="1075"/>
      <c r="U4" s="1075"/>
      <c r="V4" s="1075"/>
      <c r="W4" s="1075"/>
      <c r="X4" s="1075"/>
      <c r="Y4" s="1075"/>
      <c r="Z4" s="1075"/>
      <c r="AA4" s="1075"/>
      <c r="AB4" s="1075"/>
      <c r="AC4" s="1075"/>
      <c r="AD4" s="1075"/>
      <c r="AE4" s="1076"/>
      <c r="AF4" s="251"/>
      <c r="AG4" s="1074" t="s">
        <v>187</v>
      </c>
      <c r="AH4" s="1075"/>
      <c r="AI4" s="1075"/>
      <c r="AJ4" s="1075"/>
      <c r="AK4" s="1075"/>
      <c r="AL4" s="1075"/>
      <c r="AM4" s="1075"/>
      <c r="AN4" s="1075"/>
      <c r="AO4" s="1075"/>
      <c r="AP4" s="1075"/>
      <c r="AQ4" s="1075"/>
      <c r="AR4" s="1075"/>
      <c r="AS4" s="1076"/>
      <c r="AT4" s="251"/>
      <c r="AU4" s="1074" t="s">
        <v>187</v>
      </c>
      <c r="AV4" s="1075"/>
      <c r="AW4" s="1075"/>
      <c r="AX4" s="1075"/>
      <c r="AY4" s="1075"/>
      <c r="AZ4" s="1075"/>
      <c r="BA4" s="1075"/>
      <c r="BB4" s="1075"/>
      <c r="BC4" s="1075"/>
      <c r="BD4" s="1075"/>
      <c r="BE4" s="1075"/>
      <c r="BF4" s="1075"/>
      <c r="BG4" s="1076"/>
      <c r="BH4" s="251"/>
      <c r="BI4" s="1074" t="s">
        <v>187</v>
      </c>
      <c r="BJ4" s="1075"/>
      <c r="BK4" s="1075"/>
      <c r="BL4" s="1075"/>
      <c r="BM4" s="1075"/>
      <c r="BN4" s="1075"/>
      <c r="BO4" s="1075"/>
      <c r="BP4" s="1075"/>
      <c r="BQ4" s="1075"/>
      <c r="BR4" s="1075"/>
      <c r="BS4" s="1075"/>
      <c r="BT4" s="1075"/>
      <c r="BU4" s="1076"/>
      <c r="BV4" s="251"/>
      <c r="BW4" s="1074" t="s">
        <v>187</v>
      </c>
      <c r="BX4" s="1075"/>
      <c r="BY4" s="1075"/>
      <c r="BZ4" s="1075"/>
      <c r="CA4" s="1075"/>
      <c r="CB4" s="1075"/>
      <c r="CC4" s="1075"/>
      <c r="CD4" s="1075"/>
      <c r="CE4" s="1075"/>
      <c r="CF4" s="1075"/>
      <c r="CG4" s="1075"/>
      <c r="CH4" s="1075"/>
      <c r="CI4" s="1076"/>
      <c r="CJ4" s="272"/>
      <c r="CK4" s="1074" t="s">
        <v>187</v>
      </c>
      <c r="CL4" s="1075"/>
      <c r="CM4" s="1075"/>
      <c r="CN4" s="1075"/>
      <c r="CO4" s="1075"/>
      <c r="CP4" s="1075"/>
      <c r="CQ4" s="1075"/>
      <c r="CR4" s="1075"/>
      <c r="CS4" s="1075"/>
      <c r="CT4" s="1075"/>
      <c r="CU4" s="1075"/>
      <c r="CV4" s="1075"/>
      <c r="CW4" s="1076"/>
      <c r="CX4" s="251"/>
      <c r="CY4" s="1074" t="s">
        <v>187</v>
      </c>
      <c r="CZ4" s="1075"/>
      <c r="DA4" s="1075"/>
      <c r="DB4" s="1075"/>
      <c r="DC4" s="1075"/>
      <c r="DD4" s="1075"/>
      <c r="DE4" s="1075"/>
      <c r="DF4" s="1075"/>
      <c r="DG4" s="1075"/>
      <c r="DH4" s="1075"/>
      <c r="DI4" s="1075"/>
      <c r="DJ4" s="1075"/>
      <c r="DK4" s="1076"/>
      <c r="DL4" s="251"/>
      <c r="DM4" s="1074" t="s">
        <v>187</v>
      </c>
      <c r="DN4" s="1075"/>
      <c r="DO4" s="1075"/>
      <c r="DP4" s="1075"/>
      <c r="DQ4" s="1075"/>
      <c r="DR4" s="1075"/>
      <c r="DS4" s="1075"/>
      <c r="DT4" s="1075"/>
      <c r="DU4" s="1075"/>
      <c r="DV4" s="1075"/>
      <c r="DW4" s="1075"/>
      <c r="DX4" s="1075"/>
      <c r="DY4" s="1076"/>
      <c r="DZ4" s="252"/>
      <c r="EA4" s="251"/>
      <c r="EB4" s="251"/>
      <c r="EC4" s="251"/>
    </row>
    <row r="5" spans="2:215" s="253" customFormat="1" ht="12" x14ac:dyDescent="0.2">
      <c r="B5" s="144" t="s">
        <v>93</v>
      </c>
      <c r="C5" s="145" t="s">
        <v>94</v>
      </c>
      <c r="E5" s="254" t="s">
        <v>188</v>
      </c>
      <c r="F5" s="254" t="s">
        <v>189</v>
      </c>
      <c r="G5" s="254" t="s">
        <v>190</v>
      </c>
      <c r="H5" s="254" t="s">
        <v>191</v>
      </c>
      <c r="I5" s="254" t="s">
        <v>192</v>
      </c>
      <c r="J5" s="254" t="s">
        <v>193</v>
      </c>
      <c r="K5" s="254" t="s">
        <v>194</v>
      </c>
      <c r="L5" s="254" t="s">
        <v>195</v>
      </c>
      <c r="M5" s="254" t="s">
        <v>196</v>
      </c>
      <c r="N5" s="254" t="s">
        <v>197</v>
      </c>
      <c r="O5" s="254" t="s">
        <v>198</v>
      </c>
      <c r="P5" s="254" t="s">
        <v>199</v>
      </c>
      <c r="Q5" s="255" t="s">
        <v>200</v>
      </c>
      <c r="R5" s="251"/>
      <c r="S5" s="254" t="s">
        <v>188</v>
      </c>
      <c r="T5" s="254" t="s">
        <v>189</v>
      </c>
      <c r="U5" s="254" t="s">
        <v>190</v>
      </c>
      <c r="V5" s="254" t="s">
        <v>191</v>
      </c>
      <c r="W5" s="254" t="s">
        <v>192</v>
      </c>
      <c r="X5" s="254" t="s">
        <v>193</v>
      </c>
      <c r="Y5" s="254" t="s">
        <v>194</v>
      </c>
      <c r="Z5" s="254" t="s">
        <v>195</v>
      </c>
      <c r="AA5" s="254" t="s">
        <v>196</v>
      </c>
      <c r="AB5" s="254" t="s">
        <v>197</v>
      </c>
      <c r="AC5" s="254" t="s">
        <v>198</v>
      </c>
      <c r="AD5" s="254" t="s">
        <v>199</v>
      </c>
      <c r="AE5" s="255" t="s">
        <v>200</v>
      </c>
      <c r="AF5" s="251"/>
      <c r="AG5" s="610" t="s">
        <v>188</v>
      </c>
      <c r="AH5" s="610" t="s">
        <v>189</v>
      </c>
      <c r="AI5" s="610" t="s">
        <v>190</v>
      </c>
      <c r="AJ5" s="610" t="s">
        <v>191</v>
      </c>
      <c r="AK5" s="610" t="s">
        <v>192</v>
      </c>
      <c r="AL5" s="610" t="s">
        <v>193</v>
      </c>
      <c r="AM5" s="610" t="s">
        <v>194</v>
      </c>
      <c r="AN5" s="610" t="s">
        <v>195</v>
      </c>
      <c r="AO5" s="610" t="s">
        <v>196</v>
      </c>
      <c r="AP5" s="610" t="s">
        <v>197</v>
      </c>
      <c r="AQ5" s="610" t="s">
        <v>198</v>
      </c>
      <c r="AR5" s="610" t="s">
        <v>199</v>
      </c>
      <c r="AS5" s="255" t="s">
        <v>200</v>
      </c>
      <c r="AT5" s="251"/>
      <c r="AU5" s="610" t="s">
        <v>188</v>
      </c>
      <c r="AV5" s="610" t="s">
        <v>189</v>
      </c>
      <c r="AW5" s="610" t="s">
        <v>190</v>
      </c>
      <c r="AX5" s="610" t="s">
        <v>191</v>
      </c>
      <c r="AY5" s="610" t="s">
        <v>192</v>
      </c>
      <c r="AZ5" s="610" t="s">
        <v>193</v>
      </c>
      <c r="BA5" s="610" t="s">
        <v>194</v>
      </c>
      <c r="BB5" s="610" t="s">
        <v>195</v>
      </c>
      <c r="BC5" s="610" t="s">
        <v>196</v>
      </c>
      <c r="BD5" s="610" t="s">
        <v>197</v>
      </c>
      <c r="BE5" s="610" t="s">
        <v>198</v>
      </c>
      <c r="BF5" s="610" t="s">
        <v>199</v>
      </c>
      <c r="BG5" s="255" t="s">
        <v>200</v>
      </c>
      <c r="BH5" s="251"/>
      <c r="BI5" s="610" t="s">
        <v>188</v>
      </c>
      <c r="BJ5" s="610" t="s">
        <v>189</v>
      </c>
      <c r="BK5" s="610" t="s">
        <v>190</v>
      </c>
      <c r="BL5" s="610" t="s">
        <v>191</v>
      </c>
      <c r="BM5" s="610" t="s">
        <v>192</v>
      </c>
      <c r="BN5" s="610" t="s">
        <v>193</v>
      </c>
      <c r="BO5" s="610" t="s">
        <v>194</v>
      </c>
      <c r="BP5" s="610" t="s">
        <v>195</v>
      </c>
      <c r="BQ5" s="610" t="s">
        <v>196</v>
      </c>
      <c r="BR5" s="610" t="s">
        <v>197</v>
      </c>
      <c r="BS5" s="610" t="s">
        <v>198</v>
      </c>
      <c r="BT5" s="610" t="s">
        <v>199</v>
      </c>
      <c r="BU5" s="255" t="s">
        <v>200</v>
      </c>
      <c r="BV5" s="251"/>
      <c r="BW5" s="610" t="s">
        <v>188</v>
      </c>
      <c r="BX5" s="610" t="s">
        <v>189</v>
      </c>
      <c r="BY5" s="610" t="s">
        <v>190</v>
      </c>
      <c r="BZ5" s="610" t="s">
        <v>191</v>
      </c>
      <c r="CA5" s="610" t="s">
        <v>192</v>
      </c>
      <c r="CB5" s="610" t="s">
        <v>193</v>
      </c>
      <c r="CC5" s="610" t="s">
        <v>194</v>
      </c>
      <c r="CD5" s="610" t="s">
        <v>195</v>
      </c>
      <c r="CE5" s="610" t="s">
        <v>196</v>
      </c>
      <c r="CF5" s="610" t="s">
        <v>197</v>
      </c>
      <c r="CG5" s="610" t="s">
        <v>198</v>
      </c>
      <c r="CH5" s="610" t="s">
        <v>199</v>
      </c>
      <c r="CI5" s="255" t="s">
        <v>200</v>
      </c>
      <c r="CJ5" s="273"/>
      <c r="CK5" s="254" t="s">
        <v>188</v>
      </c>
      <c r="CL5" s="254" t="s">
        <v>189</v>
      </c>
      <c r="CM5" s="254" t="s">
        <v>190</v>
      </c>
      <c r="CN5" s="254" t="s">
        <v>191</v>
      </c>
      <c r="CO5" s="254" t="s">
        <v>192</v>
      </c>
      <c r="CP5" s="254" t="s">
        <v>193</v>
      </c>
      <c r="CQ5" s="254" t="s">
        <v>194</v>
      </c>
      <c r="CR5" s="254" t="s">
        <v>195</v>
      </c>
      <c r="CS5" s="254" t="s">
        <v>196</v>
      </c>
      <c r="CT5" s="254" t="s">
        <v>197</v>
      </c>
      <c r="CU5" s="254" t="s">
        <v>198</v>
      </c>
      <c r="CV5" s="254" t="s">
        <v>199</v>
      </c>
      <c r="CW5" s="255" t="s">
        <v>200</v>
      </c>
      <c r="CX5" s="251"/>
      <c r="CY5" s="254" t="s">
        <v>188</v>
      </c>
      <c r="CZ5" s="254" t="s">
        <v>189</v>
      </c>
      <c r="DA5" s="254" t="s">
        <v>190</v>
      </c>
      <c r="DB5" s="254" t="s">
        <v>191</v>
      </c>
      <c r="DC5" s="254" t="s">
        <v>192</v>
      </c>
      <c r="DD5" s="254" t="s">
        <v>193</v>
      </c>
      <c r="DE5" s="254" t="s">
        <v>194</v>
      </c>
      <c r="DF5" s="254" t="s">
        <v>195</v>
      </c>
      <c r="DG5" s="254" t="s">
        <v>196</v>
      </c>
      <c r="DH5" s="254" t="s">
        <v>197</v>
      </c>
      <c r="DI5" s="254" t="s">
        <v>198</v>
      </c>
      <c r="DJ5" s="254" t="s">
        <v>199</v>
      </c>
      <c r="DK5" s="457" t="s">
        <v>200</v>
      </c>
      <c r="DL5" s="251"/>
      <c r="DM5" s="254" t="s">
        <v>188</v>
      </c>
      <c r="DN5" s="254" t="s">
        <v>189</v>
      </c>
      <c r="DO5" s="254" t="s">
        <v>190</v>
      </c>
      <c r="DP5" s="254" t="s">
        <v>191</v>
      </c>
      <c r="DQ5" s="254" t="s">
        <v>192</v>
      </c>
      <c r="DR5" s="254" t="s">
        <v>193</v>
      </c>
      <c r="DS5" s="254" t="s">
        <v>194</v>
      </c>
      <c r="DT5" s="254" t="s">
        <v>195</v>
      </c>
      <c r="DU5" s="254" t="s">
        <v>196</v>
      </c>
      <c r="DV5" s="254" t="s">
        <v>197</v>
      </c>
      <c r="DW5" s="254" t="s">
        <v>198</v>
      </c>
      <c r="DX5" s="254" t="s">
        <v>199</v>
      </c>
      <c r="DY5" s="457" t="s">
        <v>200</v>
      </c>
      <c r="DZ5" s="251"/>
      <c r="EA5" s="251"/>
      <c r="EB5" s="251"/>
      <c r="EC5" s="251"/>
    </row>
    <row r="6" spans="2:215" s="253" customFormat="1" ht="12" x14ac:dyDescent="0.2">
      <c r="B6" s="146">
        <v>107307</v>
      </c>
      <c r="C6" s="147" t="s">
        <v>95</v>
      </c>
      <c r="E6" s="609">
        <v>682</v>
      </c>
      <c r="F6" s="609">
        <v>465</v>
      </c>
      <c r="G6" s="609">
        <v>647</v>
      </c>
      <c r="H6" s="609">
        <v>699</v>
      </c>
      <c r="I6" s="609">
        <v>796</v>
      </c>
      <c r="J6" s="609">
        <v>760</v>
      </c>
      <c r="K6" s="609">
        <v>837</v>
      </c>
      <c r="L6" s="609">
        <v>518</v>
      </c>
      <c r="M6" s="609">
        <v>753</v>
      </c>
      <c r="N6" s="609">
        <v>948</v>
      </c>
      <c r="O6" s="609">
        <v>1026</v>
      </c>
      <c r="P6" s="609">
        <v>0</v>
      </c>
      <c r="Q6" s="609">
        <v>8131</v>
      </c>
      <c r="R6" s="251"/>
      <c r="S6" s="609">
        <v>1444</v>
      </c>
      <c r="T6" s="609">
        <v>1884</v>
      </c>
      <c r="U6" s="609">
        <v>1394</v>
      </c>
      <c r="V6" s="609">
        <v>1464</v>
      </c>
      <c r="W6" s="609">
        <v>1445</v>
      </c>
      <c r="X6" s="609">
        <v>1391</v>
      </c>
      <c r="Y6" s="609">
        <v>1575</v>
      </c>
      <c r="Z6" s="609">
        <v>1035</v>
      </c>
      <c r="AA6" s="609">
        <v>1136</v>
      </c>
      <c r="AB6" s="609">
        <v>2828</v>
      </c>
      <c r="AC6" s="609">
        <v>1161</v>
      </c>
      <c r="AD6" s="609">
        <v>0</v>
      </c>
      <c r="AE6" s="269">
        <v>16757</v>
      </c>
      <c r="AF6" s="251"/>
      <c r="AG6" s="609">
        <v>305</v>
      </c>
      <c r="AH6" s="609">
        <v>179</v>
      </c>
      <c r="AI6" s="609">
        <v>234</v>
      </c>
      <c r="AJ6" s="609">
        <v>193</v>
      </c>
      <c r="AK6" s="609">
        <v>244</v>
      </c>
      <c r="AL6" s="609">
        <v>319</v>
      </c>
      <c r="AM6" s="609">
        <v>300</v>
      </c>
      <c r="AN6" s="609">
        <v>252</v>
      </c>
      <c r="AO6" s="609">
        <v>165</v>
      </c>
      <c r="AP6" s="609">
        <v>346</v>
      </c>
      <c r="AQ6" s="609">
        <v>244</v>
      </c>
      <c r="AR6" s="609">
        <v>0</v>
      </c>
      <c r="AS6" s="269">
        <v>2781</v>
      </c>
      <c r="AT6" s="251"/>
      <c r="AU6" s="269">
        <v>0</v>
      </c>
      <c r="AV6" s="269">
        <v>0</v>
      </c>
      <c r="AW6" s="269">
        <v>0</v>
      </c>
      <c r="AX6" s="269">
        <v>0</v>
      </c>
      <c r="AY6" s="269">
        <v>0</v>
      </c>
      <c r="AZ6" s="269">
        <v>0</v>
      </c>
      <c r="BA6" s="269">
        <v>0</v>
      </c>
      <c r="BB6" s="269">
        <v>0</v>
      </c>
      <c r="BC6" s="269">
        <v>0</v>
      </c>
      <c r="BD6" s="269">
        <v>0</v>
      </c>
      <c r="BE6" s="269">
        <v>0</v>
      </c>
      <c r="BF6" s="269">
        <v>0</v>
      </c>
      <c r="BG6" s="269">
        <v>0</v>
      </c>
      <c r="BH6" s="251"/>
      <c r="BI6" s="269">
        <v>0</v>
      </c>
      <c r="BJ6" s="269">
        <v>0</v>
      </c>
      <c r="BK6" s="269">
        <v>0</v>
      </c>
      <c r="BL6" s="269">
        <v>0</v>
      </c>
      <c r="BM6" s="269">
        <v>0</v>
      </c>
      <c r="BN6" s="269">
        <v>0</v>
      </c>
      <c r="BO6" s="269">
        <v>0</v>
      </c>
      <c r="BP6" s="269">
        <v>0</v>
      </c>
      <c r="BQ6" s="269">
        <v>0</v>
      </c>
      <c r="BR6" s="269">
        <v>0</v>
      </c>
      <c r="BS6" s="269">
        <v>0</v>
      </c>
      <c r="BT6" s="269">
        <v>0</v>
      </c>
      <c r="BU6" s="269">
        <v>0</v>
      </c>
      <c r="BV6" s="251"/>
      <c r="BW6" s="609">
        <v>68</v>
      </c>
      <c r="BX6" s="609">
        <v>103</v>
      </c>
      <c r="BY6" s="609">
        <v>51</v>
      </c>
      <c r="BZ6" s="609">
        <v>69</v>
      </c>
      <c r="CA6" s="609">
        <v>69</v>
      </c>
      <c r="CB6" s="609">
        <v>111</v>
      </c>
      <c r="CC6" s="609">
        <v>66</v>
      </c>
      <c r="CD6" s="609">
        <v>88</v>
      </c>
      <c r="CE6" s="609">
        <v>63</v>
      </c>
      <c r="CF6" s="609">
        <v>80</v>
      </c>
      <c r="CG6" s="609">
        <v>81</v>
      </c>
      <c r="CH6" s="609">
        <v>0</v>
      </c>
      <c r="CI6" s="269">
        <v>849</v>
      </c>
      <c r="CJ6" s="251"/>
      <c r="CK6" s="599">
        <v>0</v>
      </c>
      <c r="CL6" s="599">
        <v>0</v>
      </c>
      <c r="CM6" s="599">
        <v>0</v>
      </c>
      <c r="CN6" s="599">
        <v>0</v>
      </c>
      <c r="CO6" s="599">
        <v>0</v>
      </c>
      <c r="CP6" s="251">
        <v>0</v>
      </c>
      <c r="CQ6" s="251">
        <v>0</v>
      </c>
      <c r="CR6" s="251">
        <v>0</v>
      </c>
      <c r="CS6" s="251">
        <v>0</v>
      </c>
      <c r="CT6" s="251">
        <v>0</v>
      </c>
      <c r="CU6" s="251">
        <v>0</v>
      </c>
      <c r="CV6" s="251">
        <v>0</v>
      </c>
      <c r="CW6" s="257">
        <v>0</v>
      </c>
      <c r="CX6" s="251"/>
      <c r="CY6" s="599">
        <v>2499</v>
      </c>
      <c r="CZ6" s="256">
        <v>2631</v>
      </c>
      <c r="DA6" s="256">
        <v>2326</v>
      </c>
      <c r="DB6" s="256">
        <v>2425</v>
      </c>
      <c r="DC6" s="256">
        <v>2554</v>
      </c>
      <c r="DD6" s="256">
        <v>2581</v>
      </c>
      <c r="DE6" s="256">
        <v>2778</v>
      </c>
      <c r="DF6" s="256">
        <v>1893</v>
      </c>
      <c r="DG6" s="256">
        <v>2117</v>
      </c>
      <c r="DH6" s="256">
        <v>4202</v>
      </c>
      <c r="DI6" s="256">
        <v>2512</v>
      </c>
      <c r="DJ6" s="256">
        <v>0</v>
      </c>
      <c r="DK6" s="458">
        <v>28518</v>
      </c>
      <c r="DL6" s="251"/>
      <c r="DM6" s="274">
        <v>95</v>
      </c>
      <c r="DN6" s="274">
        <v>101</v>
      </c>
      <c r="DO6" s="274">
        <v>64</v>
      </c>
      <c r="DP6" s="274">
        <v>40</v>
      </c>
      <c r="DQ6" s="274">
        <v>97</v>
      </c>
      <c r="DR6" s="274">
        <v>83</v>
      </c>
      <c r="DS6" s="274">
        <v>98</v>
      </c>
      <c r="DT6" s="274">
        <v>52</v>
      </c>
      <c r="DU6" s="274">
        <v>41</v>
      </c>
      <c r="DV6" s="274">
        <v>57</v>
      </c>
      <c r="DW6" s="274">
        <v>75</v>
      </c>
      <c r="DX6" s="274">
        <v>0</v>
      </c>
      <c r="DY6" s="458">
        <v>803</v>
      </c>
      <c r="DZ6" s="251"/>
      <c r="EA6" s="774"/>
      <c r="EB6" s="774"/>
      <c r="EC6" s="774"/>
    </row>
    <row r="7" spans="2:215" s="253" customFormat="1" ht="12" x14ac:dyDescent="0.2">
      <c r="B7" s="146">
        <v>107308</v>
      </c>
      <c r="C7" s="147" t="s">
        <v>96</v>
      </c>
      <c r="E7" s="609">
        <v>323</v>
      </c>
      <c r="F7" s="609">
        <v>184</v>
      </c>
      <c r="G7" s="609">
        <v>337</v>
      </c>
      <c r="H7" s="609">
        <v>394</v>
      </c>
      <c r="I7" s="609">
        <v>617</v>
      </c>
      <c r="J7" s="609">
        <v>512</v>
      </c>
      <c r="K7" s="609">
        <v>491</v>
      </c>
      <c r="L7" s="609">
        <v>446</v>
      </c>
      <c r="M7" s="609">
        <v>277</v>
      </c>
      <c r="N7" s="609">
        <v>499</v>
      </c>
      <c r="O7" s="609">
        <v>372</v>
      </c>
      <c r="P7" s="609">
        <v>0</v>
      </c>
      <c r="Q7" s="269">
        <v>4452</v>
      </c>
      <c r="R7" s="251"/>
      <c r="S7" s="609">
        <v>956</v>
      </c>
      <c r="T7" s="609">
        <v>1126</v>
      </c>
      <c r="U7" s="609">
        <v>926</v>
      </c>
      <c r="V7" s="609">
        <v>1088</v>
      </c>
      <c r="W7" s="609">
        <v>1047</v>
      </c>
      <c r="X7" s="609">
        <v>914</v>
      </c>
      <c r="Y7" s="609">
        <v>1712</v>
      </c>
      <c r="Z7" s="609">
        <v>1576</v>
      </c>
      <c r="AA7" s="609">
        <v>1301</v>
      </c>
      <c r="AB7" s="609">
        <v>858</v>
      </c>
      <c r="AC7" s="609">
        <v>778</v>
      </c>
      <c r="AD7" s="609">
        <v>0</v>
      </c>
      <c r="AE7" s="269">
        <v>12282</v>
      </c>
      <c r="AF7" s="251"/>
      <c r="AG7" s="609">
        <v>0</v>
      </c>
      <c r="AH7" s="609">
        <v>71</v>
      </c>
      <c r="AI7" s="609">
        <v>118</v>
      </c>
      <c r="AJ7" s="609">
        <v>131</v>
      </c>
      <c r="AK7" s="609">
        <v>190</v>
      </c>
      <c r="AL7" s="609">
        <v>186</v>
      </c>
      <c r="AM7" s="609">
        <v>271</v>
      </c>
      <c r="AN7" s="609">
        <v>249</v>
      </c>
      <c r="AO7" s="609">
        <v>204</v>
      </c>
      <c r="AP7" s="609">
        <v>244</v>
      </c>
      <c r="AQ7" s="609">
        <v>287</v>
      </c>
      <c r="AR7" s="609">
        <v>0</v>
      </c>
      <c r="AS7" s="269">
        <v>1951</v>
      </c>
      <c r="AT7" s="251"/>
      <c r="AU7" s="269">
        <v>0</v>
      </c>
      <c r="AV7" s="269">
        <v>0</v>
      </c>
      <c r="AW7" s="269">
        <v>0</v>
      </c>
      <c r="AX7" s="269">
        <v>0</v>
      </c>
      <c r="AY7" s="269">
        <v>0</v>
      </c>
      <c r="AZ7" s="269">
        <v>0</v>
      </c>
      <c r="BA7" s="269">
        <v>0</v>
      </c>
      <c r="BB7" s="269">
        <v>0</v>
      </c>
      <c r="BC7" s="269">
        <v>0</v>
      </c>
      <c r="BD7" s="269">
        <v>0</v>
      </c>
      <c r="BE7" s="269">
        <v>0</v>
      </c>
      <c r="BF7" s="269">
        <v>0</v>
      </c>
      <c r="BG7" s="269">
        <v>0</v>
      </c>
      <c r="BH7" s="251"/>
      <c r="BI7" s="269">
        <v>0</v>
      </c>
      <c r="BJ7" s="269">
        <v>0</v>
      </c>
      <c r="BK7" s="269">
        <v>0</v>
      </c>
      <c r="BL7" s="269">
        <v>0</v>
      </c>
      <c r="BM7" s="269">
        <v>0</v>
      </c>
      <c r="BN7" s="269">
        <v>0</v>
      </c>
      <c r="BO7" s="269">
        <v>0</v>
      </c>
      <c r="BP7" s="269">
        <v>0</v>
      </c>
      <c r="BQ7" s="269">
        <v>0</v>
      </c>
      <c r="BR7" s="269">
        <v>0</v>
      </c>
      <c r="BS7" s="269">
        <v>0</v>
      </c>
      <c r="BT7" s="269">
        <v>0</v>
      </c>
      <c r="BU7" s="269">
        <v>0</v>
      </c>
      <c r="BV7" s="251"/>
      <c r="BW7" s="609">
        <v>85</v>
      </c>
      <c r="BX7" s="609">
        <v>43</v>
      </c>
      <c r="BY7" s="609">
        <v>103</v>
      </c>
      <c r="BZ7" s="609">
        <v>37</v>
      </c>
      <c r="CA7" s="609">
        <v>89</v>
      </c>
      <c r="CB7" s="609">
        <v>71</v>
      </c>
      <c r="CC7" s="609">
        <v>113</v>
      </c>
      <c r="CD7" s="609">
        <v>154</v>
      </c>
      <c r="CE7" s="609">
        <v>72</v>
      </c>
      <c r="CF7" s="609">
        <v>97</v>
      </c>
      <c r="CG7" s="609">
        <v>96</v>
      </c>
      <c r="CH7" s="609">
        <v>0</v>
      </c>
      <c r="CI7" s="269">
        <v>960</v>
      </c>
      <c r="CJ7" s="251"/>
      <c r="CK7" s="599">
        <v>0</v>
      </c>
      <c r="CL7" s="599">
        <v>0</v>
      </c>
      <c r="CM7" s="599">
        <v>0</v>
      </c>
      <c r="CN7" s="599">
        <v>0</v>
      </c>
      <c r="CO7" s="599">
        <v>0</v>
      </c>
      <c r="CP7" s="251">
        <v>0</v>
      </c>
      <c r="CQ7" s="251">
        <v>0</v>
      </c>
      <c r="CR7" s="251">
        <v>0</v>
      </c>
      <c r="CS7" s="251">
        <v>0</v>
      </c>
      <c r="CT7" s="251">
        <v>0</v>
      </c>
      <c r="CU7" s="251">
        <v>0</v>
      </c>
      <c r="CV7" s="251">
        <v>0</v>
      </c>
      <c r="CW7" s="257">
        <v>0</v>
      </c>
      <c r="CX7" s="251"/>
      <c r="CY7" s="256">
        <v>1364</v>
      </c>
      <c r="CZ7" s="256">
        <v>1424</v>
      </c>
      <c r="DA7" s="256">
        <v>1484</v>
      </c>
      <c r="DB7" s="256">
        <v>1650</v>
      </c>
      <c r="DC7" s="256">
        <v>1943</v>
      </c>
      <c r="DD7" s="256">
        <v>1683</v>
      </c>
      <c r="DE7" s="256">
        <v>2587</v>
      </c>
      <c r="DF7" s="256">
        <v>2425</v>
      </c>
      <c r="DG7" s="256">
        <v>1854</v>
      </c>
      <c r="DH7" s="256">
        <v>1698</v>
      </c>
      <c r="DI7" s="256">
        <v>1533</v>
      </c>
      <c r="DJ7" s="256">
        <v>0</v>
      </c>
      <c r="DK7" s="458">
        <v>19645</v>
      </c>
      <c r="DL7" s="251"/>
      <c r="DM7" s="274">
        <v>61</v>
      </c>
      <c r="DN7" s="274">
        <v>42</v>
      </c>
      <c r="DO7" s="274">
        <v>74</v>
      </c>
      <c r="DP7" s="274">
        <v>100</v>
      </c>
      <c r="DQ7" s="274">
        <v>127</v>
      </c>
      <c r="DR7" s="274">
        <v>79</v>
      </c>
      <c r="DS7" s="274">
        <v>119</v>
      </c>
      <c r="DT7" s="274">
        <v>86</v>
      </c>
      <c r="DU7" s="274">
        <v>65</v>
      </c>
      <c r="DV7" s="274">
        <v>64</v>
      </c>
      <c r="DW7" s="274">
        <v>65</v>
      </c>
      <c r="DX7" s="274">
        <v>0</v>
      </c>
      <c r="DY7" s="458">
        <v>882</v>
      </c>
      <c r="DZ7" s="251"/>
      <c r="EA7" s="274"/>
      <c r="EB7" s="428"/>
      <c r="EC7" s="251"/>
    </row>
    <row r="8" spans="2:215" s="253" customFormat="1" ht="12" x14ac:dyDescent="0.2">
      <c r="B8" s="146">
        <v>107353</v>
      </c>
      <c r="C8" s="147" t="s">
        <v>97</v>
      </c>
      <c r="E8" s="769">
        <v>281</v>
      </c>
      <c r="F8" s="609">
        <v>188</v>
      </c>
      <c r="G8" s="609">
        <v>236</v>
      </c>
      <c r="H8" s="609">
        <v>370</v>
      </c>
      <c r="I8" s="609">
        <v>352</v>
      </c>
      <c r="J8" s="609">
        <v>437</v>
      </c>
      <c r="K8" s="609">
        <v>375</v>
      </c>
      <c r="L8" s="609">
        <v>396</v>
      </c>
      <c r="M8" s="609">
        <v>312</v>
      </c>
      <c r="N8" s="609">
        <v>595</v>
      </c>
      <c r="O8" s="609">
        <v>583</v>
      </c>
      <c r="P8" s="609">
        <v>0</v>
      </c>
      <c r="Q8" s="773">
        <v>4125</v>
      </c>
      <c r="R8" s="251"/>
      <c r="S8" s="609">
        <v>713</v>
      </c>
      <c r="T8" s="609">
        <v>2882</v>
      </c>
      <c r="U8" s="609">
        <v>800</v>
      </c>
      <c r="V8" s="609">
        <v>1088</v>
      </c>
      <c r="W8" s="609">
        <v>1108</v>
      </c>
      <c r="X8" s="609">
        <v>1511</v>
      </c>
      <c r="Y8" s="609">
        <v>1440</v>
      </c>
      <c r="Z8" s="609">
        <v>1189</v>
      </c>
      <c r="AA8" s="609">
        <v>826</v>
      </c>
      <c r="AB8" s="609">
        <v>1041</v>
      </c>
      <c r="AC8" s="609">
        <v>960</v>
      </c>
      <c r="AD8" s="609">
        <v>0</v>
      </c>
      <c r="AE8" s="269">
        <v>13558</v>
      </c>
      <c r="AF8" s="251"/>
      <c r="AG8" s="609">
        <v>54</v>
      </c>
      <c r="AH8" s="609">
        <v>45</v>
      </c>
      <c r="AI8" s="609">
        <v>62</v>
      </c>
      <c r="AJ8" s="609">
        <v>72</v>
      </c>
      <c r="AK8" s="609">
        <v>47</v>
      </c>
      <c r="AL8" s="609">
        <v>0</v>
      </c>
      <c r="AM8" s="609">
        <v>106</v>
      </c>
      <c r="AN8" s="609">
        <v>83</v>
      </c>
      <c r="AO8" s="609">
        <v>74</v>
      </c>
      <c r="AP8" s="609">
        <v>74</v>
      </c>
      <c r="AQ8" s="609">
        <v>109</v>
      </c>
      <c r="AR8" s="609">
        <v>0</v>
      </c>
      <c r="AS8" s="269">
        <v>726</v>
      </c>
      <c r="AT8" s="251"/>
      <c r="AU8" s="269">
        <v>0</v>
      </c>
      <c r="AV8" s="269">
        <v>0</v>
      </c>
      <c r="AW8" s="269">
        <v>0</v>
      </c>
      <c r="AX8" s="269">
        <v>0</v>
      </c>
      <c r="AY8" s="269">
        <v>0</v>
      </c>
      <c r="AZ8" s="269">
        <v>0</v>
      </c>
      <c r="BA8" s="269">
        <v>0</v>
      </c>
      <c r="BB8" s="269">
        <v>0</v>
      </c>
      <c r="BC8" s="269">
        <v>0</v>
      </c>
      <c r="BD8" s="269">
        <v>0</v>
      </c>
      <c r="BE8" s="269">
        <v>0</v>
      </c>
      <c r="BF8" s="269">
        <v>0</v>
      </c>
      <c r="BG8" s="269">
        <v>0</v>
      </c>
      <c r="BH8" s="251"/>
      <c r="BI8" s="269">
        <v>0</v>
      </c>
      <c r="BJ8" s="269">
        <v>0</v>
      </c>
      <c r="BK8" s="269">
        <v>0</v>
      </c>
      <c r="BL8" s="269">
        <v>0</v>
      </c>
      <c r="BM8" s="269">
        <v>0</v>
      </c>
      <c r="BN8" s="269">
        <v>0</v>
      </c>
      <c r="BO8" s="269">
        <v>0</v>
      </c>
      <c r="BP8" s="269">
        <v>0</v>
      </c>
      <c r="BQ8" s="269">
        <v>0</v>
      </c>
      <c r="BR8" s="269">
        <v>0</v>
      </c>
      <c r="BS8" s="269">
        <v>0</v>
      </c>
      <c r="BT8" s="269">
        <v>0</v>
      </c>
      <c r="BU8" s="269">
        <v>0</v>
      </c>
      <c r="BV8" s="251"/>
      <c r="BW8" s="609">
        <v>6</v>
      </c>
      <c r="BX8" s="609">
        <v>11</v>
      </c>
      <c r="BY8" s="609">
        <v>0</v>
      </c>
      <c r="BZ8" s="609">
        <v>25</v>
      </c>
      <c r="CA8" s="609">
        <v>22</v>
      </c>
      <c r="CB8" s="609">
        <v>34</v>
      </c>
      <c r="CC8" s="609">
        <v>31</v>
      </c>
      <c r="CD8" s="609">
        <v>25</v>
      </c>
      <c r="CE8" s="609">
        <v>0</v>
      </c>
      <c r="CF8" s="609">
        <v>28</v>
      </c>
      <c r="CG8" s="609">
        <v>43</v>
      </c>
      <c r="CH8" s="609">
        <v>0</v>
      </c>
      <c r="CI8" s="269">
        <v>225</v>
      </c>
      <c r="CJ8" s="251"/>
      <c r="CK8" s="599">
        <v>0</v>
      </c>
      <c r="CL8" s="599">
        <v>0</v>
      </c>
      <c r="CM8" s="599">
        <v>0</v>
      </c>
      <c r="CN8" s="599">
        <v>0</v>
      </c>
      <c r="CO8" s="599">
        <v>0</v>
      </c>
      <c r="CP8" s="251">
        <v>0</v>
      </c>
      <c r="CQ8" s="251">
        <v>0</v>
      </c>
      <c r="CR8" s="251">
        <v>0</v>
      </c>
      <c r="CS8" s="251">
        <v>0</v>
      </c>
      <c r="CT8" s="251">
        <v>0</v>
      </c>
      <c r="CU8" s="251">
        <v>0</v>
      </c>
      <c r="CV8" s="251">
        <v>0</v>
      </c>
      <c r="CW8" s="257">
        <v>0</v>
      </c>
      <c r="CX8" s="251"/>
      <c r="CY8" s="772">
        <v>1054</v>
      </c>
      <c r="CZ8" s="256">
        <v>3126</v>
      </c>
      <c r="DA8" s="256">
        <v>1098</v>
      </c>
      <c r="DB8" s="256">
        <v>1555</v>
      </c>
      <c r="DC8" s="256">
        <v>1529</v>
      </c>
      <c r="DD8" s="256">
        <v>1982</v>
      </c>
      <c r="DE8" s="256">
        <v>1952</v>
      </c>
      <c r="DF8" s="256">
        <v>1693</v>
      </c>
      <c r="DG8" s="256">
        <v>1212</v>
      </c>
      <c r="DH8" s="256">
        <v>1738</v>
      </c>
      <c r="DI8" s="256">
        <v>1695</v>
      </c>
      <c r="DJ8" s="256">
        <v>0</v>
      </c>
      <c r="DK8" s="458">
        <v>18634</v>
      </c>
      <c r="DL8" s="251"/>
      <c r="DM8" s="274">
        <v>130</v>
      </c>
      <c r="DN8" s="274">
        <v>120</v>
      </c>
      <c r="DO8" s="274">
        <v>217</v>
      </c>
      <c r="DP8" s="274">
        <v>109</v>
      </c>
      <c r="DQ8" s="274">
        <v>122</v>
      </c>
      <c r="DR8" s="274">
        <v>417</v>
      </c>
      <c r="DS8" s="274">
        <v>471</v>
      </c>
      <c r="DT8" s="274">
        <v>13</v>
      </c>
      <c r="DU8" s="274">
        <v>8</v>
      </c>
      <c r="DV8" s="274">
        <v>16</v>
      </c>
      <c r="DW8" s="274">
        <v>369</v>
      </c>
      <c r="DX8" s="274">
        <v>0</v>
      </c>
      <c r="DY8" s="458">
        <v>1992</v>
      </c>
      <c r="DZ8" s="251"/>
      <c r="EA8" s="274"/>
      <c r="EB8" s="251"/>
      <c r="EC8" s="251"/>
    </row>
    <row r="9" spans="2:215" s="253" customFormat="1" ht="12" x14ac:dyDescent="0.2">
      <c r="B9" s="146">
        <v>107356</v>
      </c>
      <c r="C9" s="147" t="s">
        <v>98</v>
      </c>
      <c r="E9" s="609">
        <v>585</v>
      </c>
      <c r="F9" s="609">
        <v>260</v>
      </c>
      <c r="G9" s="609">
        <v>285</v>
      </c>
      <c r="H9" s="609">
        <v>462</v>
      </c>
      <c r="I9" s="609">
        <v>631</v>
      </c>
      <c r="J9" s="609">
        <v>398</v>
      </c>
      <c r="K9" s="609">
        <v>444</v>
      </c>
      <c r="L9" s="609">
        <v>527</v>
      </c>
      <c r="M9" s="609">
        <v>435</v>
      </c>
      <c r="N9" s="609">
        <v>451</v>
      </c>
      <c r="O9" s="609">
        <v>472</v>
      </c>
      <c r="P9" s="609">
        <v>0</v>
      </c>
      <c r="Q9" s="269">
        <v>4950</v>
      </c>
      <c r="R9" s="251"/>
      <c r="S9" s="609">
        <v>1773</v>
      </c>
      <c r="T9" s="609">
        <v>421</v>
      </c>
      <c r="U9" s="609">
        <v>988</v>
      </c>
      <c r="V9" s="609">
        <v>885</v>
      </c>
      <c r="W9" s="609">
        <v>869</v>
      </c>
      <c r="X9" s="609">
        <v>1034</v>
      </c>
      <c r="Y9" s="609">
        <v>1098</v>
      </c>
      <c r="Z9" s="609">
        <v>898</v>
      </c>
      <c r="AA9" s="609">
        <v>1348</v>
      </c>
      <c r="AB9" s="609">
        <v>971</v>
      </c>
      <c r="AC9" s="609">
        <v>810</v>
      </c>
      <c r="AD9" s="609">
        <v>0</v>
      </c>
      <c r="AE9" s="269">
        <v>11095</v>
      </c>
      <c r="AF9" s="251"/>
      <c r="AG9" s="609">
        <v>120</v>
      </c>
      <c r="AH9" s="609">
        <v>78</v>
      </c>
      <c r="AI9" s="609">
        <v>83</v>
      </c>
      <c r="AJ9" s="609">
        <v>90</v>
      </c>
      <c r="AK9" s="609">
        <v>92</v>
      </c>
      <c r="AL9" s="609">
        <v>113</v>
      </c>
      <c r="AM9" s="609">
        <v>149</v>
      </c>
      <c r="AN9" s="609">
        <v>166</v>
      </c>
      <c r="AO9" s="609">
        <v>132</v>
      </c>
      <c r="AP9" s="609">
        <v>172</v>
      </c>
      <c r="AQ9" s="609">
        <v>201</v>
      </c>
      <c r="AR9" s="609">
        <v>0</v>
      </c>
      <c r="AS9" s="269">
        <v>1396</v>
      </c>
      <c r="AT9" s="251"/>
      <c r="AU9" s="269">
        <v>0</v>
      </c>
      <c r="AV9" s="269">
        <v>0</v>
      </c>
      <c r="AW9" s="269">
        <v>0</v>
      </c>
      <c r="AX9" s="269">
        <v>0</v>
      </c>
      <c r="AY9" s="269">
        <v>0</v>
      </c>
      <c r="AZ9" s="269">
        <v>0</v>
      </c>
      <c r="BA9" s="269">
        <v>0</v>
      </c>
      <c r="BB9" s="269">
        <v>0</v>
      </c>
      <c r="BC9" s="269">
        <v>0</v>
      </c>
      <c r="BD9" s="269">
        <v>0</v>
      </c>
      <c r="BE9" s="269">
        <v>0</v>
      </c>
      <c r="BF9" s="269">
        <v>0</v>
      </c>
      <c r="BG9" s="269">
        <v>0</v>
      </c>
      <c r="BH9" s="251"/>
      <c r="BI9" s="269">
        <v>0</v>
      </c>
      <c r="BJ9" s="269">
        <v>0</v>
      </c>
      <c r="BK9" s="269">
        <v>0</v>
      </c>
      <c r="BL9" s="269">
        <v>0</v>
      </c>
      <c r="BM9" s="269">
        <v>0</v>
      </c>
      <c r="BN9" s="269">
        <v>0</v>
      </c>
      <c r="BO9" s="269">
        <v>0</v>
      </c>
      <c r="BP9" s="269">
        <v>0</v>
      </c>
      <c r="BQ9" s="269">
        <v>0</v>
      </c>
      <c r="BR9" s="269">
        <v>0</v>
      </c>
      <c r="BS9" s="269">
        <v>0</v>
      </c>
      <c r="BT9" s="269">
        <v>0</v>
      </c>
      <c r="BU9" s="269">
        <v>0</v>
      </c>
      <c r="BV9" s="251"/>
      <c r="BW9" s="609">
        <v>0</v>
      </c>
      <c r="BX9" s="609">
        <v>10</v>
      </c>
      <c r="BY9" s="609">
        <v>0</v>
      </c>
      <c r="BZ9" s="609">
        <v>17</v>
      </c>
      <c r="CA9" s="609">
        <v>14</v>
      </c>
      <c r="CB9" s="609">
        <v>11</v>
      </c>
      <c r="CC9" s="609">
        <v>25</v>
      </c>
      <c r="CD9" s="609">
        <v>19</v>
      </c>
      <c r="CE9" s="609">
        <v>24</v>
      </c>
      <c r="CF9" s="609">
        <v>24</v>
      </c>
      <c r="CG9" s="609">
        <v>33</v>
      </c>
      <c r="CH9" s="609">
        <v>0</v>
      </c>
      <c r="CI9" s="269">
        <v>177</v>
      </c>
      <c r="CJ9" s="251"/>
      <c r="CK9" s="599">
        <v>0</v>
      </c>
      <c r="CL9" s="599">
        <v>0</v>
      </c>
      <c r="CM9" s="599">
        <v>0</v>
      </c>
      <c r="CN9" s="599">
        <v>0</v>
      </c>
      <c r="CO9" s="599">
        <v>0</v>
      </c>
      <c r="CP9" s="251">
        <v>0</v>
      </c>
      <c r="CQ9" s="251">
        <v>0</v>
      </c>
      <c r="CR9" s="251">
        <v>0</v>
      </c>
      <c r="CS9" s="251">
        <v>0</v>
      </c>
      <c r="CT9" s="251">
        <v>0</v>
      </c>
      <c r="CU9" s="251">
        <v>0</v>
      </c>
      <c r="CV9" s="251">
        <v>0</v>
      </c>
      <c r="CW9" s="257">
        <v>0</v>
      </c>
      <c r="CX9" s="251"/>
      <c r="CY9" s="256">
        <v>2478</v>
      </c>
      <c r="CZ9" s="256">
        <v>769</v>
      </c>
      <c r="DA9" s="256">
        <v>1356</v>
      </c>
      <c r="DB9" s="256">
        <v>1454</v>
      </c>
      <c r="DC9" s="256">
        <v>1606</v>
      </c>
      <c r="DD9" s="256">
        <v>1556</v>
      </c>
      <c r="DE9" s="256">
        <v>1716</v>
      </c>
      <c r="DF9" s="256">
        <v>1610</v>
      </c>
      <c r="DG9" s="256">
        <v>1939</v>
      </c>
      <c r="DH9" s="256">
        <v>1618</v>
      </c>
      <c r="DI9" s="256">
        <v>1516</v>
      </c>
      <c r="DJ9" s="256">
        <v>0</v>
      </c>
      <c r="DK9" s="458">
        <v>17618</v>
      </c>
      <c r="DL9" s="251"/>
      <c r="DM9" s="274">
        <v>179</v>
      </c>
      <c r="DN9" s="274">
        <v>164</v>
      </c>
      <c r="DO9" s="274">
        <v>121</v>
      </c>
      <c r="DP9" s="274">
        <v>135</v>
      </c>
      <c r="DQ9" s="274">
        <v>107</v>
      </c>
      <c r="DR9" s="274">
        <v>125</v>
      </c>
      <c r="DS9" s="274">
        <v>29</v>
      </c>
      <c r="DT9" s="274">
        <v>134</v>
      </c>
      <c r="DU9" s="274">
        <v>75</v>
      </c>
      <c r="DV9" s="274">
        <v>162</v>
      </c>
      <c r="DW9" s="274">
        <v>86</v>
      </c>
      <c r="DX9" s="274">
        <v>0</v>
      </c>
      <c r="DY9" s="458">
        <v>1317</v>
      </c>
      <c r="DZ9" s="251"/>
      <c r="EA9" s="274"/>
      <c r="EB9" s="251"/>
      <c r="EC9" s="251"/>
    </row>
    <row r="10" spans="2:215" s="253" customFormat="1" ht="12" x14ac:dyDescent="0.2">
      <c r="B10" s="146">
        <v>107357</v>
      </c>
      <c r="C10" s="147" t="s">
        <v>99</v>
      </c>
      <c r="E10" s="769">
        <v>164</v>
      </c>
      <c r="F10" s="609">
        <v>210</v>
      </c>
      <c r="G10" s="609">
        <v>348</v>
      </c>
      <c r="H10" s="609">
        <v>241</v>
      </c>
      <c r="I10" s="609">
        <v>213</v>
      </c>
      <c r="J10" s="609">
        <v>79</v>
      </c>
      <c r="K10" s="609">
        <v>222</v>
      </c>
      <c r="L10" s="609">
        <v>280</v>
      </c>
      <c r="M10" s="609">
        <v>277</v>
      </c>
      <c r="N10" s="609">
        <v>317</v>
      </c>
      <c r="O10" s="609">
        <v>316</v>
      </c>
      <c r="P10" s="609">
        <v>0</v>
      </c>
      <c r="Q10" s="773">
        <v>2667</v>
      </c>
      <c r="R10" s="251"/>
      <c r="S10" s="609">
        <v>1015</v>
      </c>
      <c r="T10" s="609">
        <v>1621</v>
      </c>
      <c r="U10" s="609">
        <v>1690</v>
      </c>
      <c r="V10" s="609">
        <v>2150</v>
      </c>
      <c r="W10" s="609">
        <v>1540</v>
      </c>
      <c r="X10" s="609">
        <v>1528</v>
      </c>
      <c r="Y10" s="609">
        <v>1363</v>
      </c>
      <c r="Z10" s="609">
        <v>1338</v>
      </c>
      <c r="AA10" s="609">
        <v>1098</v>
      </c>
      <c r="AB10" s="609">
        <v>1199</v>
      </c>
      <c r="AC10" s="609">
        <v>959</v>
      </c>
      <c r="AD10" s="609">
        <v>0</v>
      </c>
      <c r="AE10" s="269">
        <v>15501</v>
      </c>
      <c r="AF10" s="251"/>
      <c r="AG10" s="609">
        <v>87</v>
      </c>
      <c r="AH10" s="609">
        <v>67</v>
      </c>
      <c r="AI10" s="609">
        <v>123</v>
      </c>
      <c r="AJ10" s="609">
        <v>184</v>
      </c>
      <c r="AK10" s="609">
        <v>116</v>
      </c>
      <c r="AL10" s="609">
        <v>160</v>
      </c>
      <c r="AM10" s="609">
        <v>153</v>
      </c>
      <c r="AN10" s="609">
        <v>203</v>
      </c>
      <c r="AO10" s="609">
        <v>133</v>
      </c>
      <c r="AP10" s="609">
        <v>124</v>
      </c>
      <c r="AQ10" s="609">
        <v>185</v>
      </c>
      <c r="AR10" s="609">
        <v>0</v>
      </c>
      <c r="AS10" s="269">
        <v>1535</v>
      </c>
      <c r="AT10" s="251"/>
      <c r="AU10" s="269">
        <v>0</v>
      </c>
      <c r="AV10" s="269">
        <v>0</v>
      </c>
      <c r="AW10" s="269">
        <v>0</v>
      </c>
      <c r="AX10" s="269">
        <v>0</v>
      </c>
      <c r="AY10" s="269">
        <v>0</v>
      </c>
      <c r="AZ10" s="269">
        <v>0</v>
      </c>
      <c r="BA10" s="269">
        <v>0</v>
      </c>
      <c r="BB10" s="269">
        <v>0</v>
      </c>
      <c r="BC10" s="269">
        <v>0</v>
      </c>
      <c r="BD10" s="269">
        <v>0</v>
      </c>
      <c r="BE10" s="269">
        <v>0</v>
      </c>
      <c r="BF10" s="269">
        <v>0</v>
      </c>
      <c r="BG10" s="269">
        <v>0</v>
      </c>
      <c r="BH10" s="251"/>
      <c r="BI10" s="269">
        <v>0</v>
      </c>
      <c r="BJ10" s="269">
        <v>0</v>
      </c>
      <c r="BK10" s="269">
        <v>0</v>
      </c>
      <c r="BL10" s="269">
        <v>0</v>
      </c>
      <c r="BM10" s="269">
        <v>0</v>
      </c>
      <c r="BN10" s="269">
        <v>0</v>
      </c>
      <c r="BO10" s="269">
        <v>0</v>
      </c>
      <c r="BP10" s="269">
        <v>0</v>
      </c>
      <c r="BQ10" s="269">
        <v>0</v>
      </c>
      <c r="BR10" s="269">
        <v>0</v>
      </c>
      <c r="BS10" s="269">
        <v>0</v>
      </c>
      <c r="BT10" s="269">
        <v>0</v>
      </c>
      <c r="BU10" s="269">
        <v>0</v>
      </c>
      <c r="BV10" s="251"/>
      <c r="BW10" s="609">
        <v>0</v>
      </c>
      <c r="BX10" s="609">
        <v>8</v>
      </c>
      <c r="BY10" s="609">
        <v>10</v>
      </c>
      <c r="BZ10" s="609">
        <v>0</v>
      </c>
      <c r="CA10" s="609">
        <v>19</v>
      </c>
      <c r="CB10" s="609">
        <v>53</v>
      </c>
      <c r="CC10" s="609">
        <v>82</v>
      </c>
      <c r="CD10" s="609">
        <v>43</v>
      </c>
      <c r="CE10" s="609">
        <v>42</v>
      </c>
      <c r="CF10" s="609">
        <v>27</v>
      </c>
      <c r="CG10" s="609">
        <v>20</v>
      </c>
      <c r="CH10" s="609">
        <v>0</v>
      </c>
      <c r="CI10" s="269">
        <v>304</v>
      </c>
      <c r="CJ10" s="251"/>
      <c r="CK10" s="599">
        <v>0</v>
      </c>
      <c r="CL10" s="599">
        <v>0</v>
      </c>
      <c r="CM10" s="599">
        <v>0</v>
      </c>
      <c r="CN10" s="599">
        <v>0</v>
      </c>
      <c r="CO10" s="599">
        <v>0</v>
      </c>
      <c r="CP10" s="251">
        <v>0</v>
      </c>
      <c r="CQ10" s="251">
        <v>0</v>
      </c>
      <c r="CR10" s="251">
        <v>0</v>
      </c>
      <c r="CS10" s="251">
        <v>0</v>
      </c>
      <c r="CT10" s="251">
        <v>0</v>
      </c>
      <c r="CU10" s="251">
        <v>0</v>
      </c>
      <c r="CV10" s="251">
        <v>0</v>
      </c>
      <c r="CW10" s="257">
        <v>0</v>
      </c>
      <c r="CX10" s="251"/>
      <c r="CY10" s="779">
        <v>1266</v>
      </c>
      <c r="CZ10" s="256">
        <v>1906</v>
      </c>
      <c r="DA10" s="256">
        <v>2171</v>
      </c>
      <c r="DB10" s="256">
        <v>2575</v>
      </c>
      <c r="DC10" s="256">
        <v>1888</v>
      </c>
      <c r="DD10" s="256">
        <v>1820</v>
      </c>
      <c r="DE10" s="256">
        <v>1820</v>
      </c>
      <c r="DF10" s="256">
        <v>1864</v>
      </c>
      <c r="DG10" s="256">
        <v>1550</v>
      </c>
      <c r="DH10" s="256">
        <v>1667</v>
      </c>
      <c r="DI10" s="256">
        <v>1480</v>
      </c>
      <c r="DJ10" s="256">
        <v>0</v>
      </c>
      <c r="DK10" s="458">
        <v>20007</v>
      </c>
      <c r="DL10" s="251"/>
      <c r="DM10" s="274">
        <v>356</v>
      </c>
      <c r="DN10" s="274">
        <v>397</v>
      </c>
      <c r="DO10" s="274">
        <v>405</v>
      </c>
      <c r="DP10" s="274">
        <v>423</v>
      </c>
      <c r="DQ10" s="274">
        <v>288</v>
      </c>
      <c r="DR10" s="274">
        <v>394</v>
      </c>
      <c r="DS10" s="274">
        <v>340</v>
      </c>
      <c r="DT10" s="274">
        <v>238</v>
      </c>
      <c r="DU10" s="274">
        <v>243</v>
      </c>
      <c r="DV10" s="274">
        <v>255</v>
      </c>
      <c r="DW10" s="274">
        <v>247</v>
      </c>
      <c r="DX10" s="274">
        <v>0</v>
      </c>
      <c r="DY10" s="458">
        <v>3586</v>
      </c>
      <c r="DZ10" s="251"/>
      <c r="EA10" s="274"/>
      <c r="EB10" s="251"/>
      <c r="EC10" s="251"/>
    </row>
    <row r="11" spans="2:215" s="253" customFormat="1" ht="12" x14ac:dyDescent="0.2">
      <c r="B11" s="146">
        <v>107400</v>
      </c>
      <c r="C11" s="147" t="s">
        <v>100</v>
      </c>
      <c r="E11" s="609">
        <v>36</v>
      </c>
      <c r="F11" s="609">
        <v>5</v>
      </c>
      <c r="G11" s="609">
        <v>11</v>
      </c>
      <c r="H11" s="609">
        <v>22</v>
      </c>
      <c r="I11" s="609">
        <v>24</v>
      </c>
      <c r="J11" s="609">
        <v>6</v>
      </c>
      <c r="K11" s="609">
        <v>16</v>
      </c>
      <c r="L11" s="609">
        <v>22</v>
      </c>
      <c r="M11" s="609">
        <v>13</v>
      </c>
      <c r="N11" s="609">
        <v>10</v>
      </c>
      <c r="O11" s="609">
        <v>21</v>
      </c>
      <c r="P11" s="609">
        <v>0</v>
      </c>
      <c r="Q11" s="269">
        <v>186</v>
      </c>
      <c r="R11" s="251"/>
      <c r="S11" s="609">
        <v>35</v>
      </c>
      <c r="T11" s="609">
        <v>21</v>
      </c>
      <c r="U11" s="609">
        <v>24</v>
      </c>
      <c r="V11" s="609">
        <v>43</v>
      </c>
      <c r="W11" s="609">
        <v>32</v>
      </c>
      <c r="X11" s="609">
        <v>17</v>
      </c>
      <c r="Y11" s="609">
        <v>28</v>
      </c>
      <c r="Z11" s="609">
        <v>41</v>
      </c>
      <c r="AA11" s="609">
        <v>14</v>
      </c>
      <c r="AB11" s="609">
        <v>39</v>
      </c>
      <c r="AC11" s="609">
        <v>39</v>
      </c>
      <c r="AD11" s="609">
        <v>0</v>
      </c>
      <c r="AE11" s="269">
        <v>333</v>
      </c>
      <c r="AF11" s="251"/>
      <c r="AG11" s="609">
        <v>2</v>
      </c>
      <c r="AH11" s="609">
        <v>0</v>
      </c>
      <c r="AI11" s="609">
        <v>2</v>
      </c>
      <c r="AJ11" s="609">
        <v>2</v>
      </c>
      <c r="AK11" s="609">
        <v>2</v>
      </c>
      <c r="AL11" s="609">
        <v>1</v>
      </c>
      <c r="AM11" s="609">
        <v>2</v>
      </c>
      <c r="AN11" s="609">
        <v>6</v>
      </c>
      <c r="AO11" s="609">
        <v>2</v>
      </c>
      <c r="AP11" s="609">
        <v>0</v>
      </c>
      <c r="AQ11" s="609">
        <v>1</v>
      </c>
      <c r="AR11" s="609">
        <v>0</v>
      </c>
      <c r="AS11" s="269">
        <v>20</v>
      </c>
      <c r="AT11" s="251"/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51"/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  <c r="BR11" s="269">
        <v>0</v>
      </c>
      <c r="BS11" s="269">
        <v>0</v>
      </c>
      <c r="BT11" s="269">
        <v>0</v>
      </c>
      <c r="BU11" s="269">
        <v>0</v>
      </c>
      <c r="BV11" s="251"/>
      <c r="BW11" s="609">
        <v>0</v>
      </c>
      <c r="BX11" s="609">
        <v>0</v>
      </c>
      <c r="BY11" s="609">
        <v>0</v>
      </c>
      <c r="BZ11" s="609">
        <v>0</v>
      </c>
      <c r="CA11" s="609">
        <v>0</v>
      </c>
      <c r="CB11" s="609">
        <v>0</v>
      </c>
      <c r="CC11" s="609">
        <v>0</v>
      </c>
      <c r="CD11" s="609">
        <v>0</v>
      </c>
      <c r="CE11" s="609">
        <v>0</v>
      </c>
      <c r="CF11" s="609">
        <v>0</v>
      </c>
      <c r="CG11" s="609">
        <v>0</v>
      </c>
      <c r="CH11" s="609">
        <v>0</v>
      </c>
      <c r="CI11" s="269">
        <v>0</v>
      </c>
      <c r="CJ11" s="251"/>
      <c r="CK11" s="599">
        <v>0</v>
      </c>
      <c r="CL11" s="599">
        <v>0</v>
      </c>
      <c r="CM11" s="599">
        <v>0</v>
      </c>
      <c r="CN11" s="599">
        <v>0</v>
      </c>
      <c r="CO11" s="599">
        <v>0</v>
      </c>
      <c r="CP11" s="251">
        <v>0</v>
      </c>
      <c r="CQ11" s="251">
        <v>0</v>
      </c>
      <c r="CR11" s="251">
        <v>0</v>
      </c>
      <c r="CS11" s="251">
        <v>0</v>
      </c>
      <c r="CT11" s="251">
        <v>0</v>
      </c>
      <c r="CU11" s="251">
        <v>0</v>
      </c>
      <c r="CV11" s="251">
        <v>0</v>
      </c>
      <c r="CW11" s="257">
        <v>0</v>
      </c>
      <c r="CX11" s="251"/>
      <c r="CY11" s="256">
        <v>73</v>
      </c>
      <c r="CZ11" s="256">
        <v>26</v>
      </c>
      <c r="DA11" s="256">
        <v>37</v>
      </c>
      <c r="DB11" s="256">
        <v>67</v>
      </c>
      <c r="DC11" s="256">
        <v>58</v>
      </c>
      <c r="DD11" s="256">
        <v>24</v>
      </c>
      <c r="DE11" s="256">
        <v>46</v>
      </c>
      <c r="DF11" s="256">
        <v>69</v>
      </c>
      <c r="DG11" s="256">
        <v>29</v>
      </c>
      <c r="DH11" s="256">
        <v>49</v>
      </c>
      <c r="DI11" s="256">
        <v>61</v>
      </c>
      <c r="DJ11" s="256">
        <v>0</v>
      </c>
      <c r="DK11" s="458">
        <v>539</v>
      </c>
      <c r="DL11" s="251"/>
      <c r="DM11" s="274">
        <v>8</v>
      </c>
      <c r="DN11" s="274">
        <v>8</v>
      </c>
      <c r="DO11" s="274">
        <v>8</v>
      </c>
      <c r="DP11" s="274">
        <v>8</v>
      </c>
      <c r="DQ11" s="274">
        <v>8</v>
      </c>
      <c r="DR11" s="274">
        <v>8</v>
      </c>
      <c r="DS11" s="274">
        <v>8</v>
      </c>
      <c r="DT11" s="274">
        <v>8</v>
      </c>
      <c r="DU11" s="274">
        <v>8</v>
      </c>
      <c r="DV11" s="274">
        <v>0</v>
      </c>
      <c r="DW11" s="274">
        <v>0</v>
      </c>
      <c r="DX11" s="274">
        <v>0</v>
      </c>
      <c r="DY11" s="458">
        <v>72</v>
      </c>
      <c r="DZ11" s="251"/>
      <c r="EA11" s="274"/>
      <c r="EB11" s="251"/>
      <c r="EC11" s="251"/>
    </row>
    <row r="12" spans="2:215" s="253" customFormat="1" thickBot="1" x14ac:dyDescent="0.25">
      <c r="B12" s="148">
        <v>107756</v>
      </c>
      <c r="C12" s="149" t="s">
        <v>101</v>
      </c>
      <c r="D12" s="259"/>
      <c r="E12" s="609">
        <v>91</v>
      </c>
      <c r="F12" s="609">
        <v>107</v>
      </c>
      <c r="G12" s="609">
        <v>95</v>
      </c>
      <c r="H12" s="609">
        <v>15</v>
      </c>
      <c r="I12" s="609">
        <v>190</v>
      </c>
      <c r="J12" s="609">
        <v>144</v>
      </c>
      <c r="K12" s="609">
        <v>126</v>
      </c>
      <c r="L12" s="609">
        <v>149</v>
      </c>
      <c r="M12" s="609">
        <v>124</v>
      </c>
      <c r="N12" s="609">
        <v>154</v>
      </c>
      <c r="O12" s="609">
        <v>153</v>
      </c>
      <c r="P12" s="609">
        <v>0</v>
      </c>
      <c r="Q12" s="269">
        <v>1348</v>
      </c>
      <c r="R12" s="251"/>
      <c r="S12" s="609">
        <v>445</v>
      </c>
      <c r="T12" s="609">
        <v>304</v>
      </c>
      <c r="U12" s="609">
        <v>404</v>
      </c>
      <c r="V12" s="609">
        <v>557</v>
      </c>
      <c r="W12" s="609">
        <v>490</v>
      </c>
      <c r="X12" s="609">
        <v>397</v>
      </c>
      <c r="Y12" s="609">
        <v>467</v>
      </c>
      <c r="Z12" s="609">
        <v>309</v>
      </c>
      <c r="AA12" s="609">
        <v>335</v>
      </c>
      <c r="AB12" s="609">
        <v>462</v>
      </c>
      <c r="AC12" s="609">
        <v>412</v>
      </c>
      <c r="AD12" s="609">
        <v>0</v>
      </c>
      <c r="AE12" s="269">
        <v>4582</v>
      </c>
      <c r="AF12" s="251"/>
      <c r="AG12" s="609">
        <v>58</v>
      </c>
      <c r="AH12" s="609">
        <v>25</v>
      </c>
      <c r="AI12" s="609">
        <v>39</v>
      </c>
      <c r="AJ12" s="609">
        <v>78</v>
      </c>
      <c r="AK12" s="609">
        <v>60</v>
      </c>
      <c r="AL12" s="609">
        <v>27</v>
      </c>
      <c r="AM12" s="609">
        <v>43</v>
      </c>
      <c r="AN12" s="609">
        <v>35</v>
      </c>
      <c r="AO12" s="609">
        <v>65</v>
      </c>
      <c r="AP12" s="609">
        <v>75</v>
      </c>
      <c r="AQ12" s="609">
        <v>51</v>
      </c>
      <c r="AR12" s="609">
        <v>0</v>
      </c>
      <c r="AS12" s="269">
        <v>556</v>
      </c>
      <c r="AT12" s="251"/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51"/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  <c r="BR12" s="269">
        <v>0</v>
      </c>
      <c r="BS12" s="269">
        <v>0</v>
      </c>
      <c r="BT12" s="269">
        <v>0</v>
      </c>
      <c r="BU12" s="269">
        <v>0</v>
      </c>
      <c r="BV12" s="251"/>
      <c r="BW12" s="609">
        <v>3</v>
      </c>
      <c r="BX12" s="609">
        <v>13</v>
      </c>
      <c r="BY12" s="609">
        <v>12</v>
      </c>
      <c r="BZ12" s="609">
        <v>11</v>
      </c>
      <c r="CA12" s="609">
        <v>5</v>
      </c>
      <c r="CB12" s="609">
        <v>6</v>
      </c>
      <c r="CC12" s="609">
        <v>14</v>
      </c>
      <c r="CD12" s="609">
        <v>8</v>
      </c>
      <c r="CE12" s="609">
        <v>16</v>
      </c>
      <c r="CF12" s="609">
        <v>16</v>
      </c>
      <c r="CG12" s="609">
        <v>5</v>
      </c>
      <c r="CH12" s="609">
        <v>0</v>
      </c>
      <c r="CI12" s="269">
        <v>109</v>
      </c>
      <c r="CJ12" s="251"/>
      <c r="CK12" s="599">
        <v>0</v>
      </c>
      <c r="CL12" s="599">
        <v>0</v>
      </c>
      <c r="CM12" s="599">
        <v>0</v>
      </c>
      <c r="CN12" s="599">
        <v>0</v>
      </c>
      <c r="CO12" s="599">
        <v>0</v>
      </c>
      <c r="CP12" s="251">
        <v>0</v>
      </c>
      <c r="CQ12" s="251">
        <v>0</v>
      </c>
      <c r="CR12" s="251">
        <v>0</v>
      </c>
      <c r="CS12" s="251">
        <v>0</v>
      </c>
      <c r="CT12" s="251">
        <v>0</v>
      </c>
      <c r="CU12" s="251">
        <v>0</v>
      </c>
      <c r="CV12" s="251">
        <v>0</v>
      </c>
      <c r="CW12" s="257">
        <v>0</v>
      </c>
      <c r="CX12" s="251"/>
      <c r="CY12" s="256">
        <v>597</v>
      </c>
      <c r="CZ12" s="256">
        <v>449</v>
      </c>
      <c r="DA12" s="256">
        <v>550</v>
      </c>
      <c r="DB12" s="256">
        <v>661</v>
      </c>
      <c r="DC12" s="256">
        <v>745</v>
      </c>
      <c r="DD12" s="256">
        <v>574</v>
      </c>
      <c r="DE12" s="256">
        <v>650</v>
      </c>
      <c r="DF12" s="256">
        <v>501</v>
      </c>
      <c r="DG12" s="256">
        <v>540</v>
      </c>
      <c r="DH12" s="256">
        <v>707</v>
      </c>
      <c r="DI12" s="256">
        <v>621</v>
      </c>
      <c r="DJ12" s="256">
        <v>0</v>
      </c>
      <c r="DK12" s="458">
        <v>6595</v>
      </c>
      <c r="DL12" s="251"/>
      <c r="DM12" s="274">
        <v>104</v>
      </c>
      <c r="DN12" s="274">
        <v>47</v>
      </c>
      <c r="DO12" s="274">
        <v>58</v>
      </c>
      <c r="DP12" s="274">
        <v>49</v>
      </c>
      <c r="DQ12" s="274">
        <v>75</v>
      </c>
      <c r="DR12" s="274">
        <v>61</v>
      </c>
      <c r="DS12" s="274">
        <v>110</v>
      </c>
      <c r="DT12" s="274">
        <v>158</v>
      </c>
      <c r="DU12" s="274">
        <v>58</v>
      </c>
      <c r="DV12" s="274">
        <v>82</v>
      </c>
      <c r="DW12" s="274">
        <v>104</v>
      </c>
      <c r="DX12" s="274">
        <v>0</v>
      </c>
      <c r="DY12" s="458">
        <v>906</v>
      </c>
      <c r="DZ12" s="251"/>
      <c r="EA12" s="274"/>
      <c r="EB12" s="251"/>
      <c r="EC12" s="251"/>
    </row>
    <row r="13" spans="2:215" s="253" customFormat="1" thickBot="1" x14ac:dyDescent="0.25">
      <c r="B13" s="261"/>
      <c r="C13" s="262" t="s">
        <v>201</v>
      </c>
      <c r="D13" s="263"/>
      <c r="E13" s="264">
        <v>18452</v>
      </c>
      <c r="F13" s="264">
        <v>1419</v>
      </c>
      <c r="G13" s="264">
        <v>1959</v>
      </c>
      <c r="H13" s="264">
        <v>2203</v>
      </c>
      <c r="I13" s="264">
        <v>2823</v>
      </c>
      <c r="J13" s="264">
        <v>2336</v>
      </c>
      <c r="K13" s="264">
        <v>2511</v>
      </c>
      <c r="L13" s="264">
        <v>2338</v>
      </c>
      <c r="M13" s="264">
        <v>2191</v>
      </c>
      <c r="N13" s="264">
        <v>2974</v>
      </c>
      <c r="O13" s="264">
        <v>2943</v>
      </c>
      <c r="P13" s="264">
        <v>0</v>
      </c>
      <c r="Q13" s="275">
        <v>25859</v>
      </c>
      <c r="R13" s="251"/>
      <c r="S13" s="264">
        <v>6381</v>
      </c>
      <c r="T13" s="264">
        <v>8259</v>
      </c>
      <c r="U13" s="264">
        <v>6226</v>
      </c>
      <c r="V13" s="264">
        <v>7275</v>
      </c>
      <c r="W13" s="264">
        <v>6531</v>
      </c>
      <c r="X13" s="264">
        <v>6792</v>
      </c>
      <c r="Y13" s="264">
        <v>7683</v>
      </c>
      <c r="Z13" s="264">
        <v>6386</v>
      </c>
      <c r="AA13" s="264">
        <v>6058</v>
      </c>
      <c r="AB13" s="264">
        <v>7398</v>
      </c>
      <c r="AC13" s="264">
        <v>5119</v>
      </c>
      <c r="AD13" s="264">
        <v>0</v>
      </c>
      <c r="AE13" s="275">
        <v>74108</v>
      </c>
      <c r="AF13" s="251"/>
      <c r="AG13" s="264">
        <v>626</v>
      </c>
      <c r="AH13" s="264">
        <v>465</v>
      </c>
      <c r="AI13" s="264">
        <v>661</v>
      </c>
      <c r="AJ13" s="264">
        <v>750</v>
      </c>
      <c r="AK13" s="264">
        <v>751</v>
      </c>
      <c r="AL13" s="264">
        <v>806</v>
      </c>
      <c r="AM13" s="264">
        <v>1024</v>
      </c>
      <c r="AN13" s="264">
        <v>994</v>
      </c>
      <c r="AO13" s="264">
        <v>775</v>
      </c>
      <c r="AP13" s="264">
        <v>1035</v>
      </c>
      <c r="AQ13" s="264">
        <v>1078</v>
      </c>
      <c r="AR13" s="264">
        <v>0</v>
      </c>
      <c r="AS13" s="275">
        <v>8965</v>
      </c>
      <c r="AT13" s="251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75"/>
      <c r="BH13" s="251"/>
      <c r="BI13" s="264"/>
      <c r="BJ13" s="264"/>
      <c r="BK13" s="264"/>
      <c r="BL13" s="264"/>
      <c r="BM13" s="264"/>
      <c r="BN13" s="264"/>
      <c r="BO13" s="264"/>
      <c r="BP13" s="264"/>
      <c r="BQ13" s="264"/>
      <c r="BR13" s="264"/>
      <c r="BS13" s="264"/>
      <c r="BT13" s="264"/>
      <c r="BU13" s="275"/>
      <c r="BV13" s="251"/>
      <c r="BW13" s="264">
        <v>162</v>
      </c>
      <c r="BX13" s="264">
        <v>188</v>
      </c>
      <c r="BY13" s="264">
        <v>176</v>
      </c>
      <c r="BZ13" s="264">
        <v>159</v>
      </c>
      <c r="CA13" s="264">
        <v>218</v>
      </c>
      <c r="CB13" s="264">
        <v>286</v>
      </c>
      <c r="CC13" s="264">
        <v>331</v>
      </c>
      <c r="CD13" s="264">
        <v>337</v>
      </c>
      <c r="CE13" s="264">
        <v>217</v>
      </c>
      <c r="CF13" s="264">
        <v>272</v>
      </c>
      <c r="CG13" s="264">
        <v>278</v>
      </c>
      <c r="CH13" s="264">
        <v>0</v>
      </c>
      <c r="CI13" s="275">
        <v>2624</v>
      </c>
      <c r="CJ13" s="276"/>
      <c r="CK13" s="264"/>
      <c r="CL13" s="264"/>
      <c r="CM13" s="264"/>
      <c r="CN13" s="264"/>
      <c r="CO13" s="264"/>
      <c r="CP13" s="264"/>
      <c r="CQ13" s="264"/>
      <c r="CR13" s="264"/>
      <c r="CS13" s="264"/>
      <c r="CT13" s="264"/>
      <c r="CU13" s="264"/>
      <c r="CV13" s="264"/>
      <c r="CW13" s="275"/>
      <c r="CX13" s="251"/>
      <c r="CY13" s="459">
        <v>9331</v>
      </c>
      <c r="CZ13" s="264">
        <v>10331</v>
      </c>
      <c r="DA13" s="264">
        <v>9022</v>
      </c>
      <c r="DB13" s="264">
        <v>10387</v>
      </c>
      <c r="DC13" s="264">
        <v>10323</v>
      </c>
      <c r="DD13" s="264">
        <v>10220</v>
      </c>
      <c r="DE13" s="264">
        <v>11549</v>
      </c>
      <c r="DF13" s="264">
        <v>10055</v>
      </c>
      <c r="DG13" s="264">
        <v>9241</v>
      </c>
      <c r="DH13" s="264">
        <v>11679</v>
      </c>
      <c r="DI13" s="264">
        <v>9418</v>
      </c>
      <c r="DJ13" s="264">
        <v>0</v>
      </c>
      <c r="DK13" s="459">
        <v>111556</v>
      </c>
      <c r="DL13" s="251"/>
      <c r="DM13" s="264">
        <v>933</v>
      </c>
      <c r="DN13" s="264">
        <v>879</v>
      </c>
      <c r="DO13" s="264">
        <v>947</v>
      </c>
      <c r="DP13" s="264">
        <v>864</v>
      </c>
      <c r="DQ13" s="264">
        <v>824</v>
      </c>
      <c r="DR13" s="264">
        <v>1167</v>
      </c>
      <c r="DS13" s="264">
        <v>1175</v>
      </c>
      <c r="DT13" s="264">
        <v>689</v>
      </c>
      <c r="DU13" s="264">
        <v>498</v>
      </c>
      <c r="DV13" s="264">
        <v>636</v>
      </c>
      <c r="DW13" s="264">
        <v>946</v>
      </c>
      <c r="DX13" s="264">
        <v>0</v>
      </c>
      <c r="DY13" s="459">
        <v>9558</v>
      </c>
      <c r="DZ13" s="251"/>
      <c r="EA13" s="274"/>
      <c r="EB13" s="251"/>
      <c r="EC13" s="251"/>
    </row>
    <row r="14" spans="2:215" s="253" customFormat="1" ht="12" x14ac:dyDescent="0.2">
      <c r="C14" s="265"/>
      <c r="D14" s="265"/>
      <c r="E14" s="266"/>
      <c r="F14" s="266"/>
      <c r="G14" s="266"/>
      <c r="H14" s="266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66"/>
      <c r="T14" s="266"/>
      <c r="U14" s="266"/>
      <c r="V14" s="266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66"/>
      <c r="AH14" s="266"/>
      <c r="AI14" s="266"/>
      <c r="AJ14" s="266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66"/>
      <c r="AV14" s="266"/>
      <c r="AW14" s="266"/>
      <c r="AX14" s="266"/>
      <c r="AY14" s="251"/>
      <c r="AZ14" s="251"/>
      <c r="BA14" s="251"/>
      <c r="BB14" s="251"/>
      <c r="BC14" s="251"/>
      <c r="BD14" s="251"/>
      <c r="BE14" s="251"/>
      <c r="BF14" s="251"/>
      <c r="BG14" s="251"/>
      <c r="BH14" s="251"/>
      <c r="BI14" s="266"/>
      <c r="BJ14" s="266"/>
      <c r="BK14" s="266"/>
      <c r="BL14" s="266"/>
      <c r="BM14" s="251"/>
      <c r="BN14" s="251"/>
      <c r="BO14" s="251"/>
      <c r="BP14" s="251"/>
      <c r="BQ14" s="251"/>
      <c r="BR14" s="251"/>
      <c r="BS14" s="251"/>
      <c r="BT14" s="251"/>
      <c r="BU14" s="251"/>
      <c r="BV14" s="251"/>
      <c r="BW14" s="266"/>
      <c r="BX14" s="266"/>
      <c r="BY14" s="266"/>
      <c r="BZ14" s="266"/>
      <c r="CA14" s="251"/>
      <c r="CB14" s="251"/>
      <c r="CC14" s="251"/>
      <c r="CD14" s="251"/>
      <c r="CE14" s="251"/>
      <c r="CF14" s="251"/>
      <c r="CG14" s="251"/>
      <c r="CH14" s="251"/>
      <c r="CI14" s="251"/>
      <c r="CJ14" s="251"/>
      <c r="CK14" s="266"/>
      <c r="CL14" s="266"/>
      <c r="CM14" s="266"/>
      <c r="CN14" s="266"/>
      <c r="CO14" s="251"/>
      <c r="CP14" s="251"/>
      <c r="CQ14" s="251"/>
      <c r="CR14" s="251"/>
      <c r="CS14" s="251"/>
      <c r="CT14" s="251"/>
      <c r="CU14" s="251"/>
      <c r="CV14" s="251"/>
      <c r="CW14" s="251"/>
      <c r="CX14" s="251"/>
      <c r="CY14" s="266"/>
      <c r="CZ14" s="266"/>
      <c r="DA14" s="266"/>
      <c r="DB14" s="266"/>
      <c r="DC14" s="251"/>
      <c r="DD14" s="251"/>
      <c r="DE14" s="251"/>
      <c r="DG14" s="251"/>
      <c r="DH14" s="251"/>
      <c r="DI14" s="251"/>
      <c r="DJ14" s="251"/>
      <c r="DK14" s="460"/>
      <c r="DL14" s="251"/>
      <c r="DM14" s="266"/>
      <c r="DN14" s="266"/>
      <c r="DO14" s="266"/>
      <c r="DP14" s="266"/>
      <c r="DQ14" s="251"/>
      <c r="DR14" s="251"/>
      <c r="DS14" s="251"/>
      <c r="DT14" s="251"/>
      <c r="DU14" s="251"/>
      <c r="DV14" s="251"/>
      <c r="DW14" s="251"/>
      <c r="DX14" s="251"/>
      <c r="DY14" s="460"/>
      <c r="DZ14" s="251"/>
      <c r="EA14" s="251"/>
      <c r="EB14" s="251"/>
      <c r="EC14" s="251"/>
    </row>
    <row r="15" spans="2:215" s="250" customFormat="1" ht="12" x14ac:dyDescent="0.2"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1"/>
      <c r="BW15" s="251"/>
      <c r="BX15" s="251"/>
      <c r="BY15" s="251"/>
      <c r="BZ15" s="251"/>
      <c r="CA15" s="251"/>
      <c r="CB15" s="251"/>
      <c r="CC15" s="251"/>
      <c r="CD15" s="251"/>
      <c r="CE15" s="251"/>
      <c r="CF15" s="251"/>
      <c r="CG15" s="251"/>
      <c r="CH15" s="251"/>
      <c r="CI15" s="251"/>
      <c r="CJ15" s="251"/>
      <c r="CK15" s="251"/>
      <c r="CL15" s="251"/>
      <c r="CM15" s="251"/>
      <c r="CN15" s="251"/>
      <c r="CO15" s="251"/>
      <c r="CP15" s="251"/>
      <c r="CQ15" s="251"/>
      <c r="CR15" s="251"/>
      <c r="CS15" s="251"/>
      <c r="CT15" s="251"/>
      <c r="CU15" s="251"/>
      <c r="CV15" s="251"/>
      <c r="CW15" s="251"/>
      <c r="CX15" s="251"/>
      <c r="CY15" s="251"/>
      <c r="CZ15" s="251"/>
      <c r="DA15" s="251"/>
      <c r="DB15" s="251"/>
      <c r="DC15" s="251"/>
      <c r="DD15" s="251"/>
      <c r="DE15" s="251"/>
      <c r="DF15" s="251"/>
      <c r="DG15" s="251"/>
      <c r="DH15" s="251"/>
      <c r="DI15" s="251"/>
      <c r="DJ15" s="251"/>
      <c r="DK15" s="460"/>
      <c r="DL15" s="251"/>
      <c r="DM15" s="251"/>
      <c r="DN15" s="251"/>
      <c r="DO15" s="251"/>
      <c r="DP15" s="251"/>
      <c r="DQ15" s="251"/>
      <c r="DR15" s="251"/>
      <c r="DS15" s="251"/>
      <c r="DT15" s="251"/>
      <c r="DU15" s="251"/>
      <c r="DV15" s="251"/>
      <c r="DW15" s="251"/>
      <c r="DX15" s="251"/>
      <c r="DY15" s="460"/>
      <c r="DZ15" s="251"/>
      <c r="EA15" s="251"/>
      <c r="EB15" s="251"/>
      <c r="EC15" s="251"/>
    </row>
    <row r="16" spans="2:215" s="250" customFormat="1" ht="12" x14ac:dyDescent="0.2"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1"/>
      <c r="BF16" s="251"/>
      <c r="BG16" s="251"/>
      <c r="BH16" s="251"/>
      <c r="BI16" s="251"/>
      <c r="BJ16" s="251"/>
      <c r="BK16" s="251"/>
      <c r="BL16" s="251"/>
      <c r="BM16" s="251"/>
      <c r="BN16" s="251"/>
      <c r="BO16" s="251"/>
      <c r="BP16" s="251"/>
      <c r="BQ16" s="251"/>
      <c r="BR16" s="251"/>
      <c r="BS16" s="251"/>
      <c r="BT16" s="251"/>
      <c r="BU16" s="251"/>
      <c r="BV16" s="251"/>
      <c r="BW16" s="251"/>
      <c r="BX16" s="251"/>
      <c r="BY16" s="251"/>
      <c r="BZ16" s="251"/>
      <c r="CA16" s="251"/>
      <c r="CB16" s="251"/>
      <c r="CC16" s="251"/>
      <c r="CD16" s="251"/>
      <c r="CE16" s="251"/>
      <c r="CF16" s="251"/>
      <c r="CG16" s="251"/>
      <c r="CH16" s="251"/>
      <c r="CI16" s="251"/>
      <c r="CJ16" s="251"/>
      <c r="CK16" s="251"/>
      <c r="CL16" s="251"/>
      <c r="CM16" s="251"/>
      <c r="CN16" s="251"/>
      <c r="CO16" s="251"/>
      <c r="CP16" s="251"/>
      <c r="CQ16" s="251"/>
      <c r="CR16" s="251"/>
      <c r="CS16" s="251"/>
      <c r="CT16" s="251"/>
      <c r="CU16" s="251"/>
      <c r="CV16" s="251"/>
      <c r="CW16" s="251"/>
      <c r="CX16" s="251"/>
      <c r="CY16" s="251"/>
      <c r="CZ16" s="251"/>
      <c r="DA16" s="251"/>
      <c r="DB16" s="251"/>
      <c r="DC16" s="251"/>
      <c r="DD16" s="251"/>
      <c r="DE16" s="251"/>
      <c r="DF16" s="251"/>
      <c r="DG16" s="251"/>
      <c r="DH16" s="251"/>
      <c r="DI16" s="251"/>
      <c r="DJ16" s="251"/>
      <c r="DK16" s="460"/>
      <c r="DL16" s="251"/>
      <c r="DM16" s="251"/>
      <c r="DN16" s="251"/>
      <c r="DO16" s="251"/>
      <c r="DP16" s="251"/>
      <c r="DQ16" s="251"/>
      <c r="DR16" s="251"/>
      <c r="DS16" s="251"/>
      <c r="DT16" s="251"/>
      <c r="DU16" s="251"/>
      <c r="DV16" s="251"/>
      <c r="DW16" s="251"/>
      <c r="DX16" s="251"/>
      <c r="DY16" s="460"/>
      <c r="DZ16" s="251"/>
      <c r="EA16" s="251"/>
      <c r="EB16" s="251"/>
      <c r="EC16" s="251"/>
    </row>
    <row r="17" spans="5:133" s="250" customFormat="1" ht="12" x14ac:dyDescent="0.2"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  <c r="AW17" s="251"/>
      <c r="AX17" s="251"/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251"/>
      <c r="BL17" s="251"/>
      <c r="BM17" s="251"/>
      <c r="BN17" s="251"/>
      <c r="BO17" s="251"/>
      <c r="BP17" s="251"/>
      <c r="BQ17" s="251"/>
      <c r="BR17" s="251"/>
      <c r="BS17" s="251"/>
      <c r="BT17" s="251"/>
      <c r="BU17" s="251"/>
      <c r="BV17" s="251"/>
      <c r="BW17" s="251"/>
      <c r="BX17" s="251"/>
      <c r="BY17" s="251"/>
      <c r="BZ17" s="251"/>
      <c r="CA17" s="251"/>
      <c r="CB17" s="251"/>
      <c r="CC17" s="251"/>
      <c r="CD17" s="251"/>
      <c r="CE17" s="251"/>
      <c r="CF17" s="251"/>
      <c r="CG17" s="251"/>
      <c r="CH17" s="251"/>
      <c r="CI17" s="251"/>
      <c r="CJ17" s="251"/>
      <c r="CK17" s="251"/>
      <c r="CL17" s="251"/>
      <c r="CM17" s="251"/>
      <c r="CN17" s="251"/>
      <c r="CO17" s="251"/>
      <c r="CP17" s="251"/>
      <c r="CQ17" s="251"/>
      <c r="CR17" s="251"/>
      <c r="CS17" s="251"/>
      <c r="CT17" s="251"/>
      <c r="CU17" s="251"/>
      <c r="CV17" s="251"/>
      <c r="CW17" s="251"/>
      <c r="CX17" s="251"/>
      <c r="CY17" s="251"/>
      <c r="CZ17" s="251"/>
      <c r="DA17" s="251"/>
      <c r="DB17" s="251"/>
      <c r="DC17" s="251"/>
      <c r="DD17" s="251"/>
      <c r="DE17" s="251"/>
      <c r="DF17" s="251"/>
      <c r="DG17" s="251"/>
      <c r="DH17" s="251"/>
      <c r="DI17" s="251"/>
      <c r="DJ17" s="251"/>
      <c r="DK17" s="460"/>
      <c r="DL17" s="251"/>
      <c r="DM17" s="251"/>
      <c r="DN17" s="251"/>
      <c r="DO17" s="251"/>
      <c r="DP17" s="251"/>
      <c r="DQ17" s="251"/>
      <c r="DR17" s="251"/>
      <c r="DS17" s="251"/>
      <c r="DT17" s="251"/>
      <c r="DU17" s="251"/>
      <c r="DV17" s="251"/>
      <c r="DW17" s="251"/>
      <c r="DX17" s="251"/>
      <c r="DY17" s="460"/>
      <c r="DZ17" s="251"/>
      <c r="EA17" s="251"/>
      <c r="EB17" s="251"/>
      <c r="EC17" s="251"/>
    </row>
    <row r="18" spans="5:133" s="250" customFormat="1" ht="12" x14ac:dyDescent="0.2"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/>
      <c r="AS18" s="251"/>
      <c r="AT18" s="251"/>
      <c r="AU18" s="251"/>
      <c r="AV18" s="251"/>
      <c r="AW18" s="251"/>
      <c r="AX18" s="251"/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1"/>
      <c r="BJ18" s="251"/>
      <c r="BK18" s="251"/>
      <c r="BL18" s="251"/>
      <c r="BM18" s="251"/>
      <c r="BN18" s="251"/>
      <c r="BO18" s="251"/>
      <c r="BP18" s="251"/>
      <c r="BQ18" s="251"/>
      <c r="BR18" s="251"/>
      <c r="BS18" s="251"/>
      <c r="BT18" s="251"/>
      <c r="BU18" s="251"/>
      <c r="BV18" s="251"/>
      <c r="BW18" s="251"/>
      <c r="BX18" s="251"/>
      <c r="BY18" s="251"/>
      <c r="BZ18" s="251"/>
      <c r="CA18" s="251"/>
      <c r="CB18" s="251"/>
      <c r="CC18" s="251"/>
      <c r="CD18" s="251"/>
      <c r="CE18" s="251"/>
      <c r="CF18" s="251"/>
      <c r="CG18" s="251"/>
      <c r="CH18" s="251"/>
      <c r="CI18" s="251"/>
      <c r="CJ18" s="251"/>
      <c r="CK18" s="251"/>
      <c r="CL18" s="251"/>
      <c r="CM18" s="251"/>
      <c r="CN18" s="251"/>
      <c r="CO18" s="251"/>
      <c r="CP18" s="251"/>
      <c r="CQ18" s="251"/>
      <c r="CR18" s="251"/>
      <c r="CS18" s="251"/>
      <c r="CT18" s="251"/>
      <c r="CU18" s="251"/>
      <c r="CV18" s="251"/>
      <c r="CW18" s="251"/>
      <c r="CX18" s="251"/>
      <c r="CY18" s="251"/>
      <c r="CZ18" s="251"/>
      <c r="DA18" s="251"/>
      <c r="DB18" s="251"/>
      <c r="DC18" s="251"/>
      <c r="DD18" s="251"/>
      <c r="DE18" s="251"/>
      <c r="DF18" s="251"/>
      <c r="DG18" s="251"/>
      <c r="DH18" s="251"/>
      <c r="DI18" s="251"/>
      <c r="DJ18" s="251"/>
      <c r="DK18" s="460"/>
      <c r="DL18" s="251"/>
      <c r="DM18" s="251"/>
      <c r="DN18" s="251"/>
      <c r="DO18" s="251"/>
      <c r="DP18" s="251"/>
      <c r="DQ18" s="251"/>
      <c r="DR18" s="251"/>
      <c r="DS18" s="251"/>
      <c r="DT18" s="251"/>
      <c r="DU18" s="251"/>
      <c r="DV18" s="251"/>
      <c r="DW18" s="251"/>
      <c r="DX18" s="251"/>
      <c r="DY18" s="460"/>
      <c r="DZ18" s="251"/>
      <c r="EA18" s="251"/>
      <c r="EB18" s="251"/>
      <c r="EC18" s="251"/>
    </row>
    <row r="19" spans="5:133" s="250" customFormat="1" ht="12" x14ac:dyDescent="0.2"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1"/>
      <c r="BA19" s="251"/>
      <c r="BB19" s="251"/>
      <c r="BC19" s="251"/>
      <c r="BD19" s="251"/>
      <c r="BE19" s="251"/>
      <c r="BF19" s="251"/>
      <c r="BG19" s="251"/>
      <c r="BH19" s="251"/>
      <c r="BI19" s="251"/>
      <c r="BJ19" s="251"/>
      <c r="BK19" s="251"/>
      <c r="BL19" s="251"/>
      <c r="BM19" s="251"/>
      <c r="BN19" s="251"/>
      <c r="BO19" s="251"/>
      <c r="BP19" s="251"/>
      <c r="BQ19" s="251"/>
      <c r="BR19" s="251"/>
      <c r="BS19" s="251"/>
      <c r="BT19" s="251"/>
      <c r="BU19" s="251"/>
      <c r="BV19" s="251"/>
      <c r="BW19" s="251"/>
      <c r="BX19" s="251"/>
      <c r="BY19" s="251"/>
      <c r="BZ19" s="251"/>
      <c r="CA19" s="251"/>
      <c r="CB19" s="251"/>
      <c r="CC19" s="251"/>
      <c r="CD19" s="251"/>
      <c r="CE19" s="251"/>
      <c r="CF19" s="251"/>
      <c r="CG19" s="251"/>
      <c r="CH19" s="251"/>
      <c r="CI19" s="251"/>
      <c r="CJ19" s="251"/>
      <c r="CK19" s="251"/>
      <c r="CL19" s="251"/>
      <c r="CM19" s="251"/>
      <c r="CN19" s="251"/>
      <c r="CO19" s="251"/>
      <c r="CP19" s="251"/>
      <c r="CQ19" s="251"/>
      <c r="CR19" s="251"/>
      <c r="CS19" s="251"/>
      <c r="CT19" s="251"/>
      <c r="CU19" s="251"/>
      <c r="CV19" s="251"/>
      <c r="CW19" s="251"/>
      <c r="CX19" s="251"/>
      <c r="CY19" s="251"/>
      <c r="CZ19" s="251"/>
      <c r="DA19" s="251"/>
      <c r="DB19" s="251"/>
      <c r="DC19" s="251"/>
      <c r="DD19" s="251"/>
      <c r="DE19" s="251"/>
      <c r="DF19" s="251"/>
      <c r="DG19" s="251"/>
      <c r="DH19" s="251"/>
      <c r="DI19" s="251"/>
      <c r="DJ19" s="251"/>
      <c r="DK19" s="460"/>
      <c r="DL19" s="251"/>
      <c r="DM19" s="251"/>
      <c r="DN19" s="251"/>
      <c r="DO19" s="251"/>
      <c r="DP19" s="251"/>
      <c r="DQ19" s="251"/>
      <c r="DR19" s="251"/>
      <c r="DS19" s="251"/>
      <c r="DT19" s="251"/>
      <c r="DU19" s="251"/>
      <c r="DV19" s="251"/>
      <c r="DW19" s="251"/>
      <c r="DX19" s="251"/>
      <c r="DY19" s="460"/>
      <c r="DZ19" s="251"/>
      <c r="EA19" s="251"/>
      <c r="EB19" s="251"/>
      <c r="EC19" s="251"/>
    </row>
    <row r="20" spans="5:133" s="250" customFormat="1" ht="12" x14ac:dyDescent="0.2"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  <c r="AX20" s="251"/>
      <c r="AY20" s="251"/>
      <c r="AZ20" s="251"/>
      <c r="BA20" s="251"/>
      <c r="BB20" s="251"/>
      <c r="BC20" s="251"/>
      <c r="BD20" s="251"/>
      <c r="BE20" s="251"/>
      <c r="BF20" s="251"/>
      <c r="BG20" s="251"/>
      <c r="BH20" s="251"/>
      <c r="BI20" s="251"/>
      <c r="BJ20" s="251"/>
      <c r="BK20" s="251"/>
      <c r="BL20" s="251"/>
      <c r="BM20" s="251"/>
      <c r="BN20" s="251"/>
      <c r="BO20" s="251"/>
      <c r="BP20" s="251"/>
      <c r="BQ20" s="251"/>
      <c r="BR20" s="251"/>
      <c r="BS20" s="251"/>
      <c r="BT20" s="251"/>
      <c r="BU20" s="251"/>
      <c r="BV20" s="251"/>
      <c r="BW20" s="251"/>
      <c r="BX20" s="251"/>
      <c r="BY20" s="251"/>
      <c r="BZ20" s="251"/>
      <c r="CA20" s="251"/>
      <c r="CB20" s="251"/>
      <c r="CC20" s="251"/>
      <c r="CD20" s="251"/>
      <c r="CE20" s="251"/>
      <c r="CF20" s="251"/>
      <c r="CG20" s="251"/>
      <c r="CH20" s="251"/>
      <c r="CI20" s="251"/>
      <c r="CJ20" s="251"/>
      <c r="CK20" s="251"/>
      <c r="CL20" s="251"/>
      <c r="CM20" s="251"/>
      <c r="CN20" s="251"/>
      <c r="CO20" s="251"/>
      <c r="CP20" s="251"/>
      <c r="CQ20" s="251"/>
      <c r="CR20" s="251"/>
      <c r="CS20" s="251"/>
      <c r="CT20" s="251"/>
      <c r="CU20" s="251"/>
      <c r="CV20" s="251"/>
      <c r="CW20" s="251"/>
      <c r="CX20" s="251"/>
      <c r="CY20" s="251"/>
      <c r="CZ20" s="251"/>
      <c r="DA20" s="251"/>
      <c r="DB20" s="251"/>
      <c r="DC20" s="251"/>
      <c r="DD20" s="251"/>
      <c r="DE20" s="251"/>
      <c r="DF20" s="251"/>
      <c r="DG20" s="251"/>
      <c r="DH20" s="251"/>
      <c r="DI20" s="251"/>
      <c r="DJ20" s="251"/>
      <c r="DK20" s="460"/>
      <c r="DL20" s="251"/>
      <c r="DM20" s="251"/>
      <c r="DN20" s="251"/>
      <c r="DO20" s="251"/>
      <c r="DP20" s="251"/>
      <c r="DQ20" s="251"/>
      <c r="DR20" s="251"/>
      <c r="DS20" s="251"/>
      <c r="DT20" s="251"/>
      <c r="DU20" s="251"/>
      <c r="DV20" s="251"/>
      <c r="DW20" s="251"/>
      <c r="DX20" s="251"/>
      <c r="DY20" s="460"/>
      <c r="DZ20" s="251"/>
      <c r="EA20" s="251"/>
      <c r="EB20" s="251"/>
      <c r="EC20" s="251"/>
    </row>
    <row r="21" spans="5:133" s="250" customFormat="1" ht="12" x14ac:dyDescent="0.2"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  <c r="AW21" s="251"/>
      <c r="AX21" s="251"/>
      <c r="AY21" s="251"/>
      <c r="AZ21" s="251"/>
      <c r="BA21" s="251"/>
      <c r="BB21" s="251"/>
      <c r="BC21" s="251"/>
      <c r="BD21" s="251"/>
      <c r="BE21" s="251"/>
      <c r="BF21" s="251"/>
      <c r="BG21" s="251"/>
      <c r="BH21" s="251"/>
      <c r="BI21" s="251"/>
      <c r="BJ21" s="251"/>
      <c r="BK21" s="251"/>
      <c r="BL21" s="251"/>
      <c r="BM21" s="251"/>
      <c r="BN21" s="251"/>
      <c r="BO21" s="251"/>
      <c r="BP21" s="251"/>
      <c r="BQ21" s="251"/>
      <c r="BR21" s="251"/>
      <c r="BS21" s="251"/>
      <c r="BT21" s="251"/>
      <c r="BU21" s="251"/>
      <c r="BV21" s="251"/>
      <c r="BW21" s="251"/>
      <c r="BX21" s="251"/>
      <c r="BY21" s="251"/>
      <c r="BZ21" s="251"/>
      <c r="CA21" s="251"/>
      <c r="CB21" s="251"/>
      <c r="CC21" s="251"/>
      <c r="CD21" s="251"/>
      <c r="CE21" s="251"/>
      <c r="CF21" s="251"/>
      <c r="CG21" s="251"/>
      <c r="CH21" s="251"/>
      <c r="CI21" s="251"/>
      <c r="CJ21" s="251"/>
      <c r="CK21" s="251"/>
      <c r="CL21" s="251"/>
      <c r="CM21" s="251"/>
      <c r="CN21" s="251"/>
      <c r="CO21" s="251"/>
      <c r="CP21" s="251"/>
      <c r="CQ21" s="251"/>
      <c r="CR21" s="251"/>
      <c r="CS21" s="251"/>
      <c r="CT21" s="251"/>
      <c r="CU21" s="251"/>
      <c r="CV21" s="251"/>
      <c r="CW21" s="251"/>
      <c r="CX21" s="251"/>
      <c r="CY21" s="251"/>
      <c r="CZ21" s="251"/>
      <c r="DA21" s="251"/>
      <c r="DB21" s="251"/>
      <c r="DC21" s="251"/>
      <c r="DD21" s="251"/>
      <c r="DE21" s="251"/>
      <c r="DF21" s="251"/>
      <c r="DG21" s="251"/>
      <c r="DH21" s="251"/>
      <c r="DI21" s="251"/>
      <c r="DJ21" s="251"/>
      <c r="DK21" s="460"/>
      <c r="DL21" s="251"/>
      <c r="DM21" s="251"/>
      <c r="DN21" s="251"/>
      <c r="DO21" s="251"/>
      <c r="DP21" s="251"/>
      <c r="DQ21" s="251"/>
      <c r="DR21" s="251"/>
      <c r="DS21" s="251"/>
      <c r="DT21" s="251"/>
      <c r="DU21" s="251"/>
      <c r="DV21" s="251"/>
      <c r="DW21" s="251"/>
      <c r="DX21" s="251"/>
      <c r="DY21" s="460"/>
      <c r="DZ21" s="251"/>
      <c r="EA21" s="251"/>
      <c r="EB21" s="251"/>
      <c r="EC21" s="251"/>
    </row>
    <row r="22" spans="5:133" s="250" customFormat="1" ht="12" x14ac:dyDescent="0.2"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  <c r="AS22" s="251"/>
      <c r="AT22" s="251"/>
      <c r="AU22" s="251"/>
      <c r="AV22" s="251"/>
      <c r="AW22" s="251"/>
      <c r="AX22" s="251"/>
      <c r="AY22" s="251"/>
      <c r="AZ22" s="251"/>
      <c r="BA22" s="251"/>
      <c r="BB22" s="251"/>
      <c r="BC22" s="251"/>
      <c r="BD22" s="251"/>
      <c r="BE22" s="251"/>
      <c r="BF22" s="251"/>
      <c r="BG22" s="251"/>
      <c r="BH22" s="251"/>
      <c r="BI22" s="251"/>
      <c r="BJ22" s="251"/>
      <c r="BK22" s="251"/>
      <c r="BL22" s="251"/>
      <c r="BM22" s="251"/>
      <c r="BN22" s="251"/>
      <c r="BO22" s="251"/>
      <c r="BP22" s="251"/>
      <c r="BQ22" s="251"/>
      <c r="BR22" s="251"/>
      <c r="BS22" s="251"/>
      <c r="BT22" s="251"/>
      <c r="BU22" s="251"/>
      <c r="BV22" s="251"/>
      <c r="BW22" s="251"/>
      <c r="BX22" s="251"/>
      <c r="BY22" s="251"/>
      <c r="BZ22" s="251"/>
      <c r="CA22" s="251"/>
      <c r="CB22" s="251"/>
      <c r="CC22" s="251"/>
      <c r="CD22" s="251"/>
      <c r="CE22" s="251"/>
      <c r="CF22" s="251"/>
      <c r="CG22" s="251"/>
      <c r="CH22" s="251"/>
      <c r="CI22" s="251"/>
      <c r="CJ22" s="251"/>
      <c r="CK22" s="251"/>
      <c r="CL22" s="251"/>
      <c r="CM22" s="251"/>
      <c r="CN22" s="251"/>
      <c r="CO22" s="251"/>
      <c r="CP22" s="251"/>
      <c r="CQ22" s="251"/>
      <c r="CR22" s="251"/>
      <c r="CS22" s="251"/>
      <c r="CT22" s="251"/>
      <c r="CU22" s="251"/>
      <c r="CV22" s="251"/>
      <c r="CW22" s="251"/>
      <c r="CX22" s="251"/>
      <c r="CY22" s="251"/>
      <c r="CZ22" s="251"/>
      <c r="DA22" s="251"/>
      <c r="DB22" s="251"/>
      <c r="DC22" s="251"/>
      <c r="DD22" s="251"/>
      <c r="DE22" s="251"/>
      <c r="DF22" s="251"/>
      <c r="DG22" s="251"/>
      <c r="DH22" s="251"/>
      <c r="DI22" s="251"/>
      <c r="DJ22" s="251"/>
      <c r="DK22" s="460"/>
      <c r="DL22" s="251"/>
      <c r="DM22" s="251"/>
      <c r="DN22" s="251"/>
      <c r="DO22" s="251"/>
      <c r="DP22" s="251"/>
      <c r="DQ22" s="251"/>
      <c r="DR22" s="251"/>
      <c r="DS22" s="251"/>
      <c r="DT22" s="251"/>
      <c r="DU22" s="251"/>
      <c r="DV22" s="251"/>
      <c r="DW22" s="251"/>
      <c r="DX22" s="251"/>
      <c r="DY22" s="460"/>
      <c r="DZ22" s="251"/>
      <c r="EA22" s="251"/>
      <c r="EB22" s="251"/>
      <c r="EC22" s="251"/>
    </row>
    <row r="23" spans="5:133" s="250" customFormat="1" ht="12" x14ac:dyDescent="0.2"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  <c r="AS23" s="251"/>
      <c r="AT23" s="251"/>
      <c r="AU23" s="251"/>
      <c r="AV23" s="251"/>
      <c r="AW23" s="251"/>
      <c r="AX23" s="251"/>
      <c r="AY23" s="251"/>
      <c r="AZ23" s="251"/>
      <c r="BA23" s="251"/>
      <c r="BB23" s="251"/>
      <c r="BC23" s="251"/>
      <c r="BD23" s="251"/>
      <c r="BE23" s="251"/>
      <c r="BF23" s="251"/>
      <c r="BG23" s="251"/>
      <c r="BH23" s="251"/>
      <c r="BI23" s="251"/>
      <c r="BJ23" s="251"/>
      <c r="BK23" s="251"/>
      <c r="BL23" s="251"/>
      <c r="BM23" s="251"/>
      <c r="BN23" s="251"/>
      <c r="BO23" s="251"/>
      <c r="BP23" s="251"/>
      <c r="BQ23" s="251"/>
      <c r="BR23" s="251"/>
      <c r="BS23" s="251"/>
      <c r="BT23" s="251"/>
      <c r="BU23" s="251"/>
      <c r="BV23" s="251"/>
      <c r="BW23" s="251"/>
      <c r="BX23" s="251"/>
      <c r="BY23" s="251"/>
      <c r="BZ23" s="251"/>
      <c r="CA23" s="251"/>
      <c r="CB23" s="251"/>
      <c r="CC23" s="251"/>
      <c r="CD23" s="251"/>
      <c r="CE23" s="251"/>
      <c r="CF23" s="251"/>
      <c r="CG23" s="251"/>
      <c r="CH23" s="251"/>
      <c r="CI23" s="251"/>
      <c r="CJ23" s="251"/>
      <c r="CK23" s="251"/>
      <c r="CL23" s="251"/>
      <c r="CM23" s="251"/>
      <c r="CN23" s="251"/>
      <c r="CO23" s="251"/>
      <c r="CP23" s="251"/>
      <c r="CQ23" s="251"/>
      <c r="CR23" s="251"/>
      <c r="CS23" s="251"/>
      <c r="CT23" s="251"/>
      <c r="CU23" s="251"/>
      <c r="CV23" s="251"/>
      <c r="CW23" s="251"/>
      <c r="CX23" s="251"/>
      <c r="CY23" s="251"/>
      <c r="CZ23" s="251"/>
      <c r="DA23" s="251"/>
      <c r="DB23" s="251"/>
      <c r="DC23" s="251"/>
      <c r="DD23" s="251"/>
      <c r="DE23" s="251"/>
      <c r="DF23" s="251"/>
      <c r="DG23" s="251"/>
      <c r="DH23" s="251"/>
      <c r="DI23" s="251"/>
      <c r="DJ23" s="251"/>
      <c r="DK23" s="460"/>
      <c r="DL23" s="251"/>
      <c r="DM23" s="251"/>
      <c r="DN23" s="251"/>
      <c r="DO23" s="251"/>
      <c r="DP23" s="251"/>
      <c r="DQ23" s="251"/>
      <c r="DR23" s="251"/>
      <c r="DS23" s="251"/>
      <c r="DT23" s="251"/>
      <c r="DU23" s="251"/>
      <c r="DV23" s="251"/>
      <c r="DW23" s="251"/>
      <c r="DX23" s="251"/>
      <c r="DY23" s="460"/>
      <c r="DZ23" s="251"/>
      <c r="EA23" s="251"/>
      <c r="EB23" s="251"/>
      <c r="EC23" s="251"/>
    </row>
    <row r="24" spans="5:133" s="250" customFormat="1" ht="12" x14ac:dyDescent="0.2"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  <c r="AW24" s="251"/>
      <c r="AX24" s="251"/>
      <c r="AY24" s="251"/>
      <c r="AZ24" s="251"/>
      <c r="BA24" s="251"/>
      <c r="BB24" s="251"/>
      <c r="BC24" s="251"/>
      <c r="BD24" s="251"/>
      <c r="BE24" s="251"/>
      <c r="BF24" s="251"/>
      <c r="BG24" s="251"/>
      <c r="BH24" s="251"/>
      <c r="BI24" s="251"/>
      <c r="BJ24" s="251"/>
      <c r="BK24" s="251"/>
      <c r="BL24" s="251"/>
      <c r="BM24" s="251"/>
      <c r="BN24" s="251"/>
      <c r="BO24" s="251"/>
      <c r="BP24" s="251"/>
      <c r="BQ24" s="251"/>
      <c r="BR24" s="251"/>
      <c r="BS24" s="251"/>
      <c r="BT24" s="251"/>
      <c r="BU24" s="251"/>
      <c r="BV24" s="251"/>
      <c r="BW24" s="251"/>
      <c r="BX24" s="251"/>
      <c r="BY24" s="251"/>
      <c r="BZ24" s="251"/>
      <c r="CA24" s="251"/>
      <c r="CB24" s="251"/>
      <c r="CC24" s="251"/>
      <c r="CD24" s="251"/>
      <c r="CE24" s="251"/>
      <c r="CF24" s="251"/>
      <c r="CG24" s="251"/>
      <c r="CH24" s="251"/>
      <c r="CI24" s="251"/>
      <c r="CJ24" s="251"/>
      <c r="CK24" s="251"/>
      <c r="CL24" s="251"/>
      <c r="CM24" s="251"/>
      <c r="CN24" s="251"/>
      <c r="CO24" s="251"/>
      <c r="CP24" s="251"/>
      <c r="CQ24" s="251"/>
      <c r="CR24" s="251"/>
      <c r="CS24" s="251"/>
      <c r="CT24" s="251"/>
      <c r="CU24" s="251"/>
      <c r="CV24" s="251"/>
      <c r="CW24" s="251"/>
      <c r="CX24" s="251"/>
      <c r="CY24" s="251"/>
      <c r="CZ24" s="251"/>
      <c r="DA24" s="251"/>
      <c r="DB24" s="251"/>
      <c r="DC24" s="251"/>
      <c r="DD24" s="251"/>
      <c r="DE24" s="251"/>
      <c r="DF24" s="251"/>
      <c r="DG24" s="251"/>
      <c r="DH24" s="251"/>
      <c r="DI24" s="251"/>
      <c r="DJ24" s="251"/>
      <c r="DK24" s="460"/>
      <c r="DL24" s="251"/>
      <c r="DM24" s="251"/>
      <c r="DN24" s="251"/>
      <c r="DO24" s="251"/>
      <c r="DP24" s="251"/>
      <c r="DQ24" s="251"/>
      <c r="DR24" s="251"/>
      <c r="DS24" s="251"/>
      <c r="DT24" s="251"/>
      <c r="DU24" s="251"/>
      <c r="DV24" s="251"/>
      <c r="DW24" s="251"/>
      <c r="DX24" s="251"/>
      <c r="DY24" s="460"/>
      <c r="DZ24" s="251"/>
      <c r="EA24" s="251"/>
      <c r="EB24" s="251"/>
      <c r="EC24" s="251"/>
    </row>
    <row r="25" spans="5:133" s="250" customFormat="1" ht="12" x14ac:dyDescent="0.2"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  <c r="AS25" s="251"/>
      <c r="AT25" s="251"/>
      <c r="AU25" s="251"/>
      <c r="AV25" s="251"/>
      <c r="AW25" s="251"/>
      <c r="AX25" s="251"/>
      <c r="AY25" s="251"/>
      <c r="AZ25" s="251"/>
      <c r="BA25" s="251"/>
      <c r="BB25" s="251"/>
      <c r="BC25" s="251"/>
      <c r="BD25" s="251"/>
      <c r="BE25" s="251"/>
      <c r="BF25" s="251"/>
      <c r="BG25" s="251"/>
      <c r="BH25" s="251"/>
      <c r="BI25" s="251"/>
      <c r="BJ25" s="251"/>
      <c r="BK25" s="251"/>
      <c r="BL25" s="251"/>
      <c r="BM25" s="251"/>
      <c r="BN25" s="251"/>
      <c r="BO25" s="251"/>
      <c r="BP25" s="251"/>
      <c r="BQ25" s="251"/>
      <c r="BR25" s="251"/>
      <c r="BS25" s="251"/>
      <c r="BT25" s="251"/>
      <c r="BU25" s="251"/>
      <c r="BV25" s="251"/>
      <c r="BW25" s="251"/>
      <c r="BX25" s="251"/>
      <c r="BY25" s="251"/>
      <c r="BZ25" s="251"/>
      <c r="CA25" s="251"/>
      <c r="CB25" s="251"/>
      <c r="CC25" s="251"/>
      <c r="CD25" s="251"/>
      <c r="CE25" s="251"/>
      <c r="CF25" s="251"/>
      <c r="CG25" s="251"/>
      <c r="CH25" s="251"/>
      <c r="CI25" s="251"/>
      <c r="CJ25" s="251"/>
      <c r="CK25" s="251"/>
      <c r="CL25" s="251"/>
      <c r="CM25" s="251"/>
      <c r="CN25" s="251"/>
      <c r="CO25" s="251"/>
      <c r="CP25" s="251"/>
      <c r="CQ25" s="251"/>
      <c r="CR25" s="251"/>
      <c r="CS25" s="251"/>
      <c r="CT25" s="251"/>
      <c r="CU25" s="251"/>
      <c r="CV25" s="251"/>
      <c r="CW25" s="251"/>
      <c r="CX25" s="251"/>
      <c r="CY25" s="251"/>
      <c r="CZ25" s="251"/>
      <c r="DA25" s="251"/>
      <c r="DB25" s="251"/>
      <c r="DC25" s="251"/>
      <c r="DD25" s="251"/>
      <c r="DE25" s="251"/>
      <c r="DF25" s="251"/>
      <c r="DG25" s="251"/>
      <c r="DH25" s="251"/>
      <c r="DI25" s="251"/>
      <c r="DJ25" s="251"/>
      <c r="DK25" s="460"/>
      <c r="DL25" s="251"/>
      <c r="DM25" s="251"/>
      <c r="DN25" s="251"/>
      <c r="DO25" s="251"/>
      <c r="DP25" s="251"/>
      <c r="DQ25" s="251"/>
      <c r="DR25" s="251"/>
      <c r="DS25" s="251"/>
      <c r="DT25" s="251"/>
      <c r="DU25" s="251"/>
      <c r="DV25" s="251"/>
      <c r="DW25" s="251"/>
      <c r="DX25" s="251"/>
      <c r="DY25" s="460"/>
      <c r="DZ25" s="251"/>
      <c r="EA25" s="251"/>
      <c r="EB25" s="251"/>
      <c r="EC25" s="251"/>
    </row>
    <row r="26" spans="5:133" s="250" customFormat="1" ht="12" x14ac:dyDescent="0.2"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1"/>
      <c r="AU26" s="251"/>
      <c r="AV26" s="251"/>
      <c r="AW26" s="251"/>
      <c r="AX26" s="251"/>
      <c r="AY26" s="251"/>
      <c r="AZ26" s="251"/>
      <c r="BA26" s="251"/>
      <c r="BB26" s="251"/>
      <c r="BC26" s="251"/>
      <c r="BD26" s="251"/>
      <c r="BE26" s="251"/>
      <c r="BF26" s="251"/>
      <c r="BG26" s="251"/>
      <c r="BH26" s="251"/>
      <c r="BI26" s="251"/>
      <c r="BJ26" s="251"/>
      <c r="BK26" s="251"/>
      <c r="BL26" s="251"/>
      <c r="BM26" s="251"/>
      <c r="BN26" s="251"/>
      <c r="BO26" s="251"/>
      <c r="BP26" s="251"/>
      <c r="BQ26" s="251"/>
      <c r="BR26" s="251"/>
      <c r="BS26" s="251"/>
      <c r="BT26" s="251"/>
      <c r="BU26" s="251"/>
      <c r="BV26" s="251"/>
      <c r="BW26" s="251"/>
      <c r="BX26" s="251"/>
      <c r="BY26" s="251"/>
      <c r="BZ26" s="251"/>
      <c r="CA26" s="251"/>
      <c r="CB26" s="251"/>
      <c r="CC26" s="251"/>
      <c r="CD26" s="251"/>
      <c r="CE26" s="251"/>
      <c r="CF26" s="251"/>
      <c r="CG26" s="251"/>
      <c r="CH26" s="251"/>
      <c r="CI26" s="251"/>
      <c r="CJ26" s="251"/>
      <c r="CK26" s="251"/>
      <c r="CL26" s="251"/>
      <c r="CM26" s="251"/>
      <c r="CN26" s="251"/>
      <c r="CO26" s="251"/>
      <c r="CP26" s="251"/>
      <c r="CQ26" s="251"/>
      <c r="CR26" s="251"/>
      <c r="CS26" s="251"/>
      <c r="CT26" s="251"/>
      <c r="CU26" s="251"/>
      <c r="CV26" s="251"/>
      <c r="CW26" s="251"/>
      <c r="CX26" s="251"/>
      <c r="CY26" s="251"/>
      <c r="CZ26" s="251"/>
      <c r="DA26" s="251"/>
      <c r="DB26" s="251"/>
      <c r="DC26" s="251"/>
      <c r="DD26" s="251"/>
      <c r="DE26" s="251"/>
      <c r="DF26" s="251"/>
      <c r="DG26" s="251"/>
      <c r="DH26" s="251"/>
      <c r="DI26" s="251"/>
      <c r="DJ26" s="251"/>
      <c r="DK26" s="460"/>
      <c r="DL26" s="251"/>
      <c r="DM26" s="251"/>
      <c r="DN26" s="251"/>
      <c r="DO26" s="251"/>
      <c r="DP26" s="251"/>
      <c r="DQ26" s="251"/>
      <c r="DR26" s="251"/>
      <c r="DS26" s="251"/>
      <c r="DT26" s="251"/>
      <c r="DU26" s="251"/>
      <c r="DV26" s="251"/>
      <c r="DW26" s="251"/>
      <c r="DX26" s="251"/>
      <c r="DY26" s="460"/>
      <c r="DZ26" s="251"/>
      <c r="EA26" s="251"/>
      <c r="EB26" s="251"/>
      <c r="EC26" s="251"/>
    </row>
    <row r="27" spans="5:133" s="250" customFormat="1" ht="12" x14ac:dyDescent="0.2"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1"/>
      <c r="AU27" s="251"/>
      <c r="AV27" s="251"/>
      <c r="AW27" s="251"/>
      <c r="AX27" s="251"/>
      <c r="AY27" s="251"/>
      <c r="AZ27" s="251"/>
      <c r="BA27" s="251"/>
      <c r="BB27" s="251"/>
      <c r="BC27" s="251"/>
      <c r="BD27" s="251"/>
      <c r="BE27" s="251"/>
      <c r="BF27" s="251"/>
      <c r="BG27" s="251"/>
      <c r="BH27" s="251"/>
      <c r="BI27" s="251"/>
      <c r="BJ27" s="251"/>
      <c r="BK27" s="251"/>
      <c r="BL27" s="251"/>
      <c r="BM27" s="251"/>
      <c r="BN27" s="251"/>
      <c r="BO27" s="251"/>
      <c r="BP27" s="251"/>
      <c r="BQ27" s="251"/>
      <c r="BR27" s="251"/>
      <c r="BS27" s="251"/>
      <c r="BT27" s="251"/>
      <c r="BU27" s="251"/>
      <c r="BV27" s="251"/>
      <c r="BW27" s="251"/>
      <c r="BX27" s="251"/>
      <c r="BY27" s="251"/>
      <c r="BZ27" s="251"/>
      <c r="CA27" s="251"/>
      <c r="CB27" s="251"/>
      <c r="CC27" s="251"/>
      <c r="CD27" s="251"/>
      <c r="CE27" s="251"/>
      <c r="CF27" s="251"/>
      <c r="CG27" s="251"/>
      <c r="CH27" s="251"/>
      <c r="CI27" s="251"/>
      <c r="CJ27" s="251"/>
      <c r="CK27" s="251"/>
      <c r="CL27" s="251"/>
      <c r="CM27" s="251"/>
      <c r="CN27" s="251"/>
      <c r="CO27" s="251"/>
      <c r="CP27" s="251"/>
      <c r="CQ27" s="251"/>
      <c r="CR27" s="251"/>
      <c r="CS27" s="251"/>
      <c r="CT27" s="251"/>
      <c r="CU27" s="251"/>
      <c r="CV27" s="251"/>
      <c r="CW27" s="251"/>
      <c r="CX27" s="251"/>
      <c r="CY27" s="251"/>
      <c r="CZ27" s="251"/>
      <c r="DA27" s="251"/>
      <c r="DB27" s="251"/>
      <c r="DC27" s="251"/>
      <c r="DD27" s="251"/>
      <c r="DE27" s="251"/>
      <c r="DF27" s="251"/>
      <c r="DG27" s="251"/>
      <c r="DH27" s="251"/>
      <c r="DI27" s="251"/>
      <c r="DJ27" s="251"/>
      <c r="DK27" s="460"/>
      <c r="DL27" s="251"/>
      <c r="DM27" s="251"/>
      <c r="DN27" s="251"/>
      <c r="DO27" s="251"/>
      <c r="DP27" s="251"/>
      <c r="DQ27" s="251"/>
      <c r="DR27" s="251"/>
      <c r="DS27" s="251"/>
      <c r="DT27" s="251"/>
      <c r="DU27" s="251"/>
      <c r="DV27" s="251"/>
      <c r="DW27" s="251"/>
      <c r="DX27" s="251"/>
      <c r="DY27" s="460"/>
      <c r="DZ27" s="251"/>
      <c r="EA27" s="251"/>
      <c r="EB27" s="251"/>
      <c r="EC27" s="251"/>
    </row>
    <row r="28" spans="5:133" s="250" customFormat="1" ht="12" x14ac:dyDescent="0.2"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  <c r="AS28" s="251"/>
      <c r="AT28" s="251"/>
      <c r="AU28" s="251"/>
      <c r="AV28" s="251"/>
      <c r="AW28" s="251"/>
      <c r="AX28" s="251"/>
      <c r="AY28" s="251"/>
      <c r="AZ28" s="251"/>
      <c r="BA28" s="251"/>
      <c r="BB28" s="251"/>
      <c r="BC28" s="251"/>
      <c r="BD28" s="251"/>
      <c r="BE28" s="251"/>
      <c r="BF28" s="251"/>
      <c r="BG28" s="251"/>
      <c r="BH28" s="251"/>
      <c r="BI28" s="251"/>
      <c r="BJ28" s="251"/>
      <c r="BK28" s="251"/>
      <c r="BL28" s="251"/>
      <c r="BM28" s="251"/>
      <c r="BN28" s="251"/>
      <c r="BO28" s="251"/>
      <c r="BP28" s="251"/>
      <c r="BQ28" s="251"/>
      <c r="BR28" s="251"/>
      <c r="BS28" s="251"/>
      <c r="BT28" s="251"/>
      <c r="BU28" s="251"/>
      <c r="BV28" s="251"/>
      <c r="BW28" s="251"/>
      <c r="BX28" s="251"/>
      <c r="BY28" s="251"/>
      <c r="BZ28" s="251"/>
      <c r="CA28" s="251"/>
      <c r="CB28" s="251"/>
      <c r="CC28" s="251"/>
      <c r="CD28" s="251"/>
      <c r="CE28" s="251"/>
      <c r="CF28" s="251"/>
      <c r="CG28" s="251"/>
      <c r="CH28" s="251"/>
      <c r="CI28" s="251"/>
      <c r="CJ28" s="251"/>
      <c r="CK28" s="251"/>
      <c r="CL28" s="251"/>
      <c r="CM28" s="251"/>
      <c r="CN28" s="251"/>
      <c r="CO28" s="251"/>
      <c r="CP28" s="251"/>
      <c r="CQ28" s="251"/>
      <c r="CR28" s="251"/>
      <c r="CS28" s="251"/>
      <c r="CT28" s="251"/>
      <c r="CU28" s="251"/>
      <c r="CV28" s="251"/>
      <c r="CW28" s="251"/>
      <c r="CX28" s="251"/>
      <c r="CY28" s="251"/>
      <c r="CZ28" s="251"/>
      <c r="DA28" s="251"/>
      <c r="DB28" s="251"/>
      <c r="DC28" s="251"/>
      <c r="DD28" s="251"/>
      <c r="DE28" s="251"/>
      <c r="DF28" s="251"/>
      <c r="DG28" s="251"/>
      <c r="DH28" s="251"/>
      <c r="DI28" s="251"/>
      <c r="DJ28" s="251"/>
      <c r="DK28" s="460"/>
      <c r="DL28" s="251"/>
      <c r="DM28" s="251"/>
      <c r="DN28" s="251"/>
      <c r="DO28" s="251"/>
      <c r="DP28" s="251"/>
      <c r="DQ28" s="251"/>
      <c r="DR28" s="251"/>
      <c r="DS28" s="251"/>
      <c r="DT28" s="251"/>
      <c r="DU28" s="251"/>
      <c r="DV28" s="251"/>
      <c r="DW28" s="251"/>
      <c r="DX28" s="251"/>
      <c r="DY28" s="460"/>
      <c r="DZ28" s="251"/>
      <c r="EA28" s="251"/>
      <c r="EB28" s="251"/>
      <c r="EC28" s="251"/>
    </row>
    <row r="29" spans="5:133" s="250" customFormat="1" ht="12" x14ac:dyDescent="0.2"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  <c r="AT29" s="251"/>
      <c r="AU29" s="251"/>
      <c r="AV29" s="251"/>
      <c r="AW29" s="251"/>
      <c r="AX29" s="251"/>
      <c r="AY29" s="251"/>
      <c r="AZ29" s="251"/>
      <c r="BA29" s="251"/>
      <c r="BB29" s="251"/>
      <c r="BC29" s="251"/>
      <c r="BD29" s="251"/>
      <c r="BE29" s="251"/>
      <c r="BF29" s="251"/>
      <c r="BG29" s="251"/>
      <c r="BH29" s="251"/>
      <c r="BI29" s="251"/>
      <c r="BJ29" s="251"/>
      <c r="BK29" s="251"/>
      <c r="BL29" s="251"/>
      <c r="BM29" s="251"/>
      <c r="BN29" s="251"/>
      <c r="BO29" s="251"/>
      <c r="BP29" s="251"/>
      <c r="BQ29" s="251"/>
      <c r="BR29" s="251"/>
      <c r="BS29" s="251"/>
      <c r="BT29" s="251"/>
      <c r="BU29" s="251"/>
      <c r="BV29" s="251"/>
      <c r="BW29" s="251"/>
      <c r="BX29" s="251"/>
      <c r="BY29" s="251"/>
      <c r="BZ29" s="251"/>
      <c r="CA29" s="251"/>
      <c r="CB29" s="251"/>
      <c r="CC29" s="251"/>
      <c r="CD29" s="251"/>
      <c r="CE29" s="251"/>
      <c r="CF29" s="251"/>
      <c r="CG29" s="251"/>
      <c r="CH29" s="251"/>
      <c r="CI29" s="251"/>
      <c r="CJ29" s="251"/>
      <c r="CK29" s="251"/>
      <c r="CL29" s="251"/>
      <c r="CM29" s="251"/>
      <c r="CN29" s="251"/>
      <c r="CO29" s="251"/>
      <c r="CP29" s="251"/>
      <c r="CQ29" s="251"/>
      <c r="CR29" s="251"/>
      <c r="CS29" s="251"/>
      <c r="CT29" s="251"/>
      <c r="CU29" s="251"/>
      <c r="CV29" s="251"/>
      <c r="CW29" s="251"/>
      <c r="CX29" s="251"/>
      <c r="CY29" s="251"/>
      <c r="CZ29" s="251"/>
      <c r="DA29" s="251"/>
      <c r="DB29" s="251"/>
      <c r="DC29" s="251"/>
      <c r="DD29" s="251"/>
      <c r="DE29" s="251"/>
      <c r="DF29" s="251"/>
      <c r="DG29" s="251"/>
      <c r="DH29" s="251"/>
      <c r="DI29" s="251"/>
      <c r="DJ29" s="251"/>
      <c r="DK29" s="460"/>
      <c r="DL29" s="251"/>
      <c r="DM29" s="251"/>
      <c r="DN29" s="251"/>
      <c r="DO29" s="251"/>
      <c r="DP29" s="251"/>
      <c r="DQ29" s="251"/>
      <c r="DR29" s="251"/>
      <c r="DS29" s="251"/>
      <c r="DT29" s="251"/>
      <c r="DU29" s="251"/>
      <c r="DV29" s="251"/>
      <c r="DW29" s="251"/>
      <c r="DX29" s="251"/>
      <c r="DY29" s="460"/>
      <c r="DZ29" s="251"/>
      <c r="EA29" s="251"/>
      <c r="EB29" s="251"/>
      <c r="EC29" s="251"/>
    </row>
    <row r="30" spans="5:133" s="250" customFormat="1" ht="12" x14ac:dyDescent="0.2"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251"/>
      <c r="AS30" s="251"/>
      <c r="AT30" s="251"/>
      <c r="AU30" s="251"/>
      <c r="AV30" s="251"/>
      <c r="AW30" s="251"/>
      <c r="AX30" s="251"/>
      <c r="AY30" s="251"/>
      <c r="AZ30" s="251"/>
      <c r="BA30" s="251"/>
      <c r="BB30" s="251"/>
      <c r="BC30" s="251"/>
      <c r="BD30" s="251"/>
      <c r="BE30" s="251"/>
      <c r="BF30" s="251"/>
      <c r="BG30" s="251"/>
      <c r="BH30" s="251"/>
      <c r="BI30" s="251"/>
      <c r="BJ30" s="251"/>
      <c r="BK30" s="251"/>
      <c r="BL30" s="251"/>
      <c r="BM30" s="251"/>
      <c r="BN30" s="251"/>
      <c r="BO30" s="251"/>
      <c r="BP30" s="251"/>
      <c r="BQ30" s="251"/>
      <c r="BR30" s="251"/>
      <c r="BS30" s="251"/>
      <c r="BT30" s="251"/>
      <c r="BU30" s="251"/>
      <c r="BV30" s="251"/>
      <c r="BW30" s="251"/>
      <c r="BX30" s="251"/>
      <c r="BY30" s="251"/>
      <c r="BZ30" s="251"/>
      <c r="CA30" s="251"/>
      <c r="CB30" s="251"/>
      <c r="CC30" s="251"/>
      <c r="CD30" s="251"/>
      <c r="CE30" s="251"/>
      <c r="CF30" s="251"/>
      <c r="CG30" s="251"/>
      <c r="CH30" s="251"/>
      <c r="CI30" s="251"/>
      <c r="CJ30" s="251"/>
      <c r="CK30" s="251"/>
      <c r="CL30" s="251"/>
      <c r="CM30" s="251"/>
      <c r="CN30" s="251"/>
      <c r="CO30" s="251"/>
      <c r="CP30" s="251"/>
      <c r="CQ30" s="251"/>
      <c r="CR30" s="251"/>
      <c r="CS30" s="251"/>
      <c r="CT30" s="251"/>
      <c r="CU30" s="251"/>
      <c r="CV30" s="251"/>
      <c r="CW30" s="251"/>
      <c r="CX30" s="251"/>
      <c r="CY30" s="251"/>
      <c r="CZ30" s="251"/>
      <c r="DA30" s="251"/>
      <c r="DB30" s="251"/>
      <c r="DC30" s="251"/>
      <c r="DD30" s="251"/>
      <c r="DE30" s="251"/>
      <c r="DF30" s="251"/>
      <c r="DG30" s="251"/>
      <c r="DH30" s="251"/>
      <c r="DI30" s="251"/>
      <c r="DJ30" s="251"/>
      <c r="DK30" s="460"/>
      <c r="DL30" s="251"/>
      <c r="DM30" s="251"/>
      <c r="DN30" s="251"/>
      <c r="DO30" s="251"/>
      <c r="DP30" s="251"/>
      <c r="DQ30" s="251"/>
      <c r="DR30" s="251"/>
      <c r="DS30" s="251"/>
      <c r="DT30" s="251"/>
      <c r="DU30" s="251"/>
      <c r="DV30" s="251"/>
      <c r="DW30" s="251"/>
      <c r="DX30" s="251"/>
      <c r="DY30" s="460"/>
      <c r="DZ30" s="251"/>
      <c r="EA30" s="251"/>
      <c r="EB30" s="251"/>
      <c r="EC30" s="251"/>
    </row>
    <row r="31" spans="5:133" s="250" customFormat="1" ht="12" x14ac:dyDescent="0.2"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  <c r="AS31" s="251"/>
      <c r="AT31" s="251"/>
      <c r="AU31" s="251"/>
      <c r="AV31" s="251"/>
      <c r="AW31" s="251"/>
      <c r="AX31" s="251"/>
      <c r="AY31" s="251"/>
      <c r="AZ31" s="251"/>
      <c r="BA31" s="251"/>
      <c r="BB31" s="251"/>
      <c r="BC31" s="251"/>
      <c r="BD31" s="251"/>
      <c r="BE31" s="251"/>
      <c r="BF31" s="251"/>
      <c r="BG31" s="251"/>
      <c r="BH31" s="251"/>
      <c r="BI31" s="251"/>
      <c r="BJ31" s="251"/>
      <c r="BK31" s="251"/>
      <c r="BL31" s="251"/>
      <c r="BM31" s="251"/>
      <c r="BN31" s="251"/>
      <c r="BO31" s="251"/>
      <c r="BP31" s="251"/>
      <c r="BQ31" s="251"/>
      <c r="BR31" s="251"/>
      <c r="BS31" s="251"/>
      <c r="BT31" s="251"/>
      <c r="BU31" s="251"/>
      <c r="BV31" s="251"/>
      <c r="BW31" s="251"/>
      <c r="BX31" s="251"/>
      <c r="BY31" s="251"/>
      <c r="BZ31" s="251"/>
      <c r="CA31" s="251"/>
      <c r="CB31" s="251"/>
      <c r="CC31" s="251"/>
      <c r="CD31" s="251"/>
      <c r="CE31" s="251"/>
      <c r="CF31" s="251"/>
      <c r="CG31" s="251"/>
      <c r="CH31" s="251"/>
      <c r="CI31" s="251"/>
      <c r="CJ31" s="251"/>
      <c r="CK31" s="251"/>
      <c r="CL31" s="251"/>
      <c r="CM31" s="251"/>
      <c r="CN31" s="251"/>
      <c r="CO31" s="251"/>
      <c r="CP31" s="251"/>
      <c r="CQ31" s="251"/>
      <c r="CR31" s="251"/>
      <c r="CS31" s="251"/>
      <c r="CT31" s="251"/>
      <c r="CU31" s="251"/>
      <c r="CV31" s="251"/>
      <c r="CW31" s="251"/>
      <c r="CX31" s="251"/>
      <c r="CY31" s="251"/>
      <c r="CZ31" s="251"/>
      <c r="DA31" s="251"/>
      <c r="DB31" s="251"/>
      <c r="DC31" s="251"/>
      <c r="DD31" s="251"/>
      <c r="DE31" s="251"/>
      <c r="DF31" s="251"/>
      <c r="DG31" s="251"/>
      <c r="DH31" s="251"/>
      <c r="DI31" s="251"/>
      <c r="DJ31" s="251"/>
      <c r="DK31" s="460"/>
      <c r="DL31" s="251"/>
      <c r="DM31" s="251"/>
      <c r="DN31" s="251"/>
      <c r="DO31" s="251"/>
      <c r="DP31" s="251"/>
      <c r="DQ31" s="251"/>
      <c r="DR31" s="251"/>
      <c r="DS31" s="251"/>
      <c r="DT31" s="251"/>
      <c r="DU31" s="251"/>
      <c r="DV31" s="251"/>
      <c r="DW31" s="251"/>
      <c r="DX31" s="251"/>
      <c r="DY31" s="460"/>
      <c r="DZ31" s="251"/>
      <c r="EA31" s="251"/>
      <c r="EB31" s="251"/>
      <c r="EC31" s="251"/>
    </row>
    <row r="32" spans="5:133" s="250" customFormat="1" ht="12" x14ac:dyDescent="0.2"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  <c r="BF32" s="251"/>
      <c r="BG32" s="251"/>
      <c r="BH32" s="251"/>
      <c r="BI32" s="251"/>
      <c r="BJ32" s="251"/>
      <c r="BK32" s="251"/>
      <c r="BL32" s="251"/>
      <c r="BM32" s="251"/>
      <c r="BN32" s="251"/>
      <c r="BO32" s="251"/>
      <c r="BP32" s="251"/>
      <c r="BQ32" s="251"/>
      <c r="BR32" s="251"/>
      <c r="BS32" s="251"/>
      <c r="BT32" s="251"/>
      <c r="BU32" s="251"/>
      <c r="BV32" s="251"/>
      <c r="BW32" s="251"/>
      <c r="BX32" s="251"/>
      <c r="BY32" s="251"/>
      <c r="BZ32" s="251"/>
      <c r="CA32" s="251"/>
      <c r="CB32" s="251"/>
      <c r="CC32" s="251"/>
      <c r="CD32" s="251"/>
      <c r="CE32" s="251"/>
      <c r="CF32" s="251"/>
      <c r="CG32" s="251"/>
      <c r="CH32" s="251"/>
      <c r="CI32" s="251"/>
      <c r="CJ32" s="251"/>
      <c r="CK32" s="251"/>
      <c r="CL32" s="251"/>
      <c r="CM32" s="251"/>
      <c r="CN32" s="251"/>
      <c r="CO32" s="251"/>
      <c r="CP32" s="251"/>
      <c r="CQ32" s="251"/>
      <c r="CR32" s="251"/>
      <c r="CS32" s="251"/>
      <c r="CT32" s="251"/>
      <c r="CU32" s="251"/>
      <c r="CV32" s="251"/>
      <c r="CW32" s="251"/>
      <c r="CX32" s="251"/>
      <c r="CY32" s="251"/>
      <c r="CZ32" s="251"/>
      <c r="DA32" s="251"/>
      <c r="DB32" s="251"/>
      <c r="DC32" s="251"/>
      <c r="DD32" s="251"/>
      <c r="DE32" s="251"/>
      <c r="DF32" s="251"/>
      <c r="DG32" s="251"/>
      <c r="DH32" s="251"/>
      <c r="DI32" s="251"/>
      <c r="DJ32" s="251"/>
      <c r="DK32" s="460"/>
      <c r="DL32" s="251"/>
      <c r="DM32" s="251"/>
      <c r="DN32" s="251"/>
      <c r="DO32" s="251"/>
      <c r="DP32" s="251"/>
      <c r="DQ32" s="251"/>
      <c r="DR32" s="251"/>
      <c r="DS32" s="251"/>
      <c r="DT32" s="251"/>
      <c r="DU32" s="251"/>
      <c r="DV32" s="251"/>
      <c r="DW32" s="251"/>
      <c r="DX32" s="251"/>
      <c r="DY32" s="460"/>
      <c r="DZ32" s="251"/>
      <c r="EA32" s="251"/>
      <c r="EB32" s="251"/>
      <c r="EC32" s="251"/>
    </row>
    <row r="33" spans="5:133" s="250" customFormat="1" ht="12" x14ac:dyDescent="0.2"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  <c r="BS33" s="251"/>
      <c r="BT33" s="251"/>
      <c r="BU33" s="251"/>
      <c r="BV33" s="251"/>
      <c r="BW33" s="251"/>
      <c r="BX33" s="251"/>
      <c r="BY33" s="251"/>
      <c r="BZ33" s="251"/>
      <c r="CA33" s="251"/>
      <c r="CB33" s="251"/>
      <c r="CC33" s="251"/>
      <c r="CD33" s="251"/>
      <c r="CE33" s="251"/>
      <c r="CF33" s="251"/>
      <c r="CG33" s="251"/>
      <c r="CH33" s="251"/>
      <c r="CI33" s="251"/>
      <c r="CJ33" s="251"/>
      <c r="CK33" s="251"/>
      <c r="CL33" s="251"/>
      <c r="CM33" s="251"/>
      <c r="CN33" s="251"/>
      <c r="CO33" s="251"/>
      <c r="CP33" s="251"/>
      <c r="CQ33" s="251"/>
      <c r="CR33" s="251"/>
      <c r="CS33" s="251"/>
      <c r="CT33" s="251"/>
      <c r="CU33" s="251"/>
      <c r="CV33" s="251"/>
      <c r="CW33" s="251"/>
      <c r="CX33" s="251"/>
      <c r="CY33" s="251"/>
      <c r="CZ33" s="251"/>
      <c r="DA33" s="251"/>
      <c r="DB33" s="251"/>
      <c r="DC33" s="251"/>
      <c r="DD33" s="251"/>
      <c r="DE33" s="251"/>
      <c r="DF33" s="251"/>
      <c r="DG33" s="251"/>
      <c r="DH33" s="251"/>
      <c r="DI33" s="251"/>
      <c r="DJ33" s="251"/>
      <c r="DK33" s="460"/>
      <c r="DL33" s="251"/>
      <c r="DM33" s="251"/>
      <c r="DN33" s="251"/>
      <c r="DO33" s="251"/>
      <c r="DP33" s="251"/>
      <c r="DQ33" s="251"/>
      <c r="DR33" s="251"/>
      <c r="DS33" s="251"/>
      <c r="DT33" s="251"/>
      <c r="DU33" s="251"/>
      <c r="DV33" s="251"/>
      <c r="DW33" s="251"/>
      <c r="DX33" s="251"/>
      <c r="DY33" s="460"/>
      <c r="DZ33" s="251"/>
      <c r="EA33" s="251"/>
      <c r="EB33" s="251"/>
      <c r="EC33" s="251"/>
    </row>
    <row r="34" spans="5:133" s="250" customFormat="1" ht="12" x14ac:dyDescent="0.2"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Q34" s="251"/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1"/>
      <c r="BQ34" s="251"/>
      <c r="BR34" s="251"/>
      <c r="BS34" s="251"/>
      <c r="BT34" s="251"/>
      <c r="BU34" s="251"/>
      <c r="BV34" s="251"/>
      <c r="BW34" s="251"/>
      <c r="BX34" s="251"/>
      <c r="BY34" s="251"/>
      <c r="BZ34" s="251"/>
      <c r="CA34" s="251"/>
      <c r="CB34" s="251"/>
      <c r="CC34" s="251"/>
      <c r="CD34" s="251"/>
      <c r="CE34" s="251"/>
      <c r="CF34" s="251"/>
      <c r="CG34" s="251"/>
      <c r="CH34" s="251"/>
      <c r="CI34" s="251"/>
      <c r="CJ34" s="251"/>
      <c r="CK34" s="251"/>
      <c r="CL34" s="251"/>
      <c r="CM34" s="251"/>
      <c r="CN34" s="251"/>
      <c r="CO34" s="251"/>
      <c r="CP34" s="251"/>
      <c r="CQ34" s="251"/>
      <c r="CR34" s="251"/>
      <c r="CS34" s="251"/>
      <c r="CT34" s="251"/>
      <c r="CU34" s="251"/>
      <c r="CV34" s="251"/>
      <c r="CW34" s="251"/>
      <c r="CX34" s="251"/>
      <c r="CY34" s="251"/>
      <c r="CZ34" s="251"/>
      <c r="DA34" s="251"/>
      <c r="DB34" s="251"/>
      <c r="DC34" s="251"/>
      <c r="DD34" s="251"/>
      <c r="DE34" s="251"/>
      <c r="DF34" s="251"/>
      <c r="DG34" s="251"/>
      <c r="DH34" s="251"/>
      <c r="DI34" s="251"/>
      <c r="DJ34" s="251"/>
      <c r="DK34" s="460"/>
      <c r="DL34" s="251"/>
      <c r="DM34" s="251"/>
      <c r="DN34" s="251"/>
      <c r="DO34" s="251"/>
      <c r="DP34" s="251"/>
      <c r="DQ34" s="251"/>
      <c r="DR34" s="251"/>
      <c r="DS34" s="251"/>
      <c r="DT34" s="251"/>
      <c r="DU34" s="251"/>
      <c r="DV34" s="251"/>
      <c r="DW34" s="251"/>
      <c r="DX34" s="251"/>
      <c r="DY34" s="460"/>
      <c r="DZ34" s="251"/>
      <c r="EA34" s="251"/>
      <c r="EB34" s="251"/>
      <c r="EC34" s="251"/>
    </row>
    <row r="35" spans="5:133" s="250" customFormat="1" ht="12" x14ac:dyDescent="0.2"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1"/>
      <c r="AL35" s="251"/>
      <c r="AM35" s="251"/>
      <c r="AN35" s="251"/>
      <c r="AO35" s="251"/>
      <c r="AP35" s="251"/>
      <c r="AQ35" s="251"/>
      <c r="AR35" s="251"/>
      <c r="AS35" s="251"/>
      <c r="AT35" s="251"/>
      <c r="AU35" s="251"/>
      <c r="AV35" s="251"/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1"/>
      <c r="BQ35" s="251"/>
      <c r="BR35" s="251"/>
      <c r="BS35" s="251"/>
      <c r="BT35" s="251"/>
      <c r="BU35" s="251"/>
      <c r="BV35" s="251"/>
      <c r="BW35" s="251"/>
      <c r="BX35" s="251"/>
      <c r="BY35" s="251"/>
      <c r="BZ35" s="251"/>
      <c r="CA35" s="251"/>
      <c r="CB35" s="251"/>
      <c r="CC35" s="251"/>
      <c r="CD35" s="251"/>
      <c r="CE35" s="251"/>
      <c r="CF35" s="251"/>
      <c r="CG35" s="251"/>
      <c r="CH35" s="251"/>
      <c r="CI35" s="251"/>
      <c r="CJ35" s="251"/>
      <c r="CK35" s="251"/>
      <c r="CL35" s="251"/>
      <c r="CM35" s="251"/>
      <c r="CN35" s="251"/>
      <c r="CO35" s="251"/>
      <c r="CP35" s="251"/>
      <c r="CQ35" s="251"/>
      <c r="CR35" s="251"/>
      <c r="CS35" s="251"/>
      <c r="CT35" s="251"/>
      <c r="CU35" s="251"/>
      <c r="CV35" s="251"/>
      <c r="CW35" s="251"/>
      <c r="CX35" s="251"/>
      <c r="CY35" s="251"/>
      <c r="CZ35" s="251"/>
      <c r="DA35" s="251"/>
      <c r="DB35" s="251"/>
      <c r="DC35" s="251"/>
      <c r="DD35" s="251"/>
      <c r="DE35" s="251"/>
      <c r="DF35" s="251"/>
      <c r="DG35" s="251"/>
      <c r="DH35" s="251"/>
      <c r="DI35" s="251"/>
      <c r="DJ35" s="251"/>
      <c r="DK35" s="460"/>
      <c r="DL35" s="251"/>
      <c r="DM35" s="251"/>
      <c r="DN35" s="251"/>
      <c r="DO35" s="251"/>
      <c r="DP35" s="251"/>
      <c r="DQ35" s="251"/>
      <c r="DR35" s="251"/>
      <c r="DS35" s="251"/>
      <c r="DT35" s="251"/>
      <c r="DU35" s="251"/>
      <c r="DV35" s="251"/>
      <c r="DW35" s="251"/>
      <c r="DX35" s="251"/>
      <c r="DY35" s="460"/>
      <c r="DZ35" s="251"/>
      <c r="EA35" s="251"/>
      <c r="EB35" s="251"/>
      <c r="EC35" s="251"/>
    </row>
    <row r="36" spans="5:133" s="250" customFormat="1" ht="12" x14ac:dyDescent="0.2"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1"/>
      <c r="BR36" s="251"/>
      <c r="BS36" s="251"/>
      <c r="BT36" s="251"/>
      <c r="BU36" s="251"/>
      <c r="BV36" s="251"/>
      <c r="BW36" s="251"/>
      <c r="BX36" s="251"/>
      <c r="BY36" s="251"/>
      <c r="BZ36" s="251"/>
      <c r="CA36" s="251"/>
      <c r="CB36" s="251"/>
      <c r="CC36" s="251"/>
      <c r="CD36" s="251"/>
      <c r="CE36" s="251"/>
      <c r="CF36" s="251"/>
      <c r="CG36" s="251"/>
      <c r="CH36" s="251"/>
      <c r="CI36" s="251"/>
      <c r="CJ36" s="251"/>
      <c r="CK36" s="251"/>
      <c r="CL36" s="251"/>
      <c r="CM36" s="251"/>
      <c r="CN36" s="251"/>
      <c r="CO36" s="251"/>
      <c r="CP36" s="251"/>
      <c r="CQ36" s="251"/>
      <c r="CR36" s="251"/>
      <c r="CS36" s="251"/>
      <c r="CT36" s="251"/>
      <c r="CU36" s="251"/>
      <c r="CV36" s="251"/>
      <c r="CW36" s="251"/>
      <c r="CX36" s="251"/>
      <c r="CY36" s="251"/>
      <c r="CZ36" s="251"/>
      <c r="DA36" s="251"/>
      <c r="DB36" s="251"/>
      <c r="DC36" s="251"/>
      <c r="DD36" s="251"/>
      <c r="DE36" s="251"/>
      <c r="DF36" s="251"/>
      <c r="DG36" s="251"/>
      <c r="DH36" s="251"/>
      <c r="DI36" s="251"/>
      <c r="DJ36" s="251"/>
      <c r="DK36" s="460"/>
      <c r="DL36" s="251"/>
      <c r="DM36" s="251"/>
      <c r="DN36" s="251"/>
      <c r="DO36" s="251"/>
      <c r="DP36" s="251"/>
      <c r="DQ36" s="251"/>
      <c r="DR36" s="251"/>
      <c r="DS36" s="251"/>
      <c r="DT36" s="251"/>
      <c r="DU36" s="251"/>
      <c r="DV36" s="251"/>
      <c r="DW36" s="251"/>
      <c r="DX36" s="251"/>
      <c r="DY36" s="460"/>
      <c r="DZ36" s="251"/>
      <c r="EA36" s="251"/>
      <c r="EB36" s="251"/>
      <c r="EC36" s="251"/>
    </row>
    <row r="37" spans="5:133" s="250" customFormat="1" ht="12" x14ac:dyDescent="0.2"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51"/>
      <c r="CA37" s="251"/>
      <c r="CB37" s="251"/>
      <c r="CC37" s="251"/>
      <c r="CD37" s="251"/>
      <c r="CE37" s="251"/>
      <c r="CF37" s="251"/>
      <c r="CG37" s="251"/>
      <c r="CH37" s="251"/>
      <c r="CI37" s="251"/>
      <c r="CJ37" s="251"/>
      <c r="CK37" s="251"/>
      <c r="CL37" s="251"/>
      <c r="CM37" s="251"/>
      <c r="CN37" s="251"/>
      <c r="CO37" s="251"/>
      <c r="CP37" s="251"/>
      <c r="CQ37" s="251"/>
      <c r="CR37" s="251"/>
      <c r="CS37" s="251"/>
      <c r="CT37" s="251"/>
      <c r="CU37" s="251"/>
      <c r="CV37" s="251"/>
      <c r="CW37" s="251"/>
      <c r="CX37" s="251"/>
      <c r="CY37" s="251"/>
      <c r="CZ37" s="251"/>
      <c r="DA37" s="251"/>
      <c r="DB37" s="251"/>
      <c r="DC37" s="251"/>
      <c r="DD37" s="251"/>
      <c r="DE37" s="251"/>
      <c r="DF37" s="251"/>
      <c r="DG37" s="251"/>
      <c r="DH37" s="251"/>
      <c r="DI37" s="251"/>
      <c r="DJ37" s="251"/>
      <c r="DK37" s="460"/>
      <c r="DL37" s="251"/>
      <c r="DM37" s="251"/>
      <c r="DN37" s="251"/>
      <c r="DO37" s="251"/>
      <c r="DP37" s="251"/>
      <c r="DQ37" s="251"/>
      <c r="DR37" s="251"/>
      <c r="DS37" s="251"/>
      <c r="DT37" s="251"/>
      <c r="DU37" s="251"/>
      <c r="DV37" s="251"/>
      <c r="DW37" s="251"/>
      <c r="DX37" s="251"/>
      <c r="DY37" s="460"/>
      <c r="DZ37" s="251"/>
      <c r="EA37" s="251"/>
      <c r="EB37" s="251"/>
      <c r="EC37" s="251"/>
    </row>
    <row r="38" spans="5:133" s="250" customFormat="1" ht="12" x14ac:dyDescent="0.2"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1"/>
      <c r="BQ38" s="251"/>
      <c r="BR38" s="251"/>
      <c r="BS38" s="251"/>
      <c r="BT38" s="251"/>
      <c r="BU38" s="251"/>
      <c r="BV38" s="251"/>
      <c r="BW38" s="251"/>
      <c r="BX38" s="251"/>
      <c r="BY38" s="251"/>
      <c r="BZ38" s="251"/>
      <c r="CA38" s="251"/>
      <c r="CB38" s="251"/>
      <c r="CC38" s="251"/>
      <c r="CD38" s="251"/>
      <c r="CE38" s="251"/>
      <c r="CF38" s="251"/>
      <c r="CG38" s="251"/>
      <c r="CH38" s="251"/>
      <c r="CI38" s="251"/>
      <c r="CJ38" s="251"/>
      <c r="CK38" s="251"/>
      <c r="CL38" s="251"/>
      <c r="CM38" s="251"/>
      <c r="CN38" s="251"/>
      <c r="CO38" s="251"/>
      <c r="CP38" s="251"/>
      <c r="CQ38" s="251"/>
      <c r="CR38" s="251"/>
      <c r="CS38" s="251"/>
      <c r="CT38" s="251"/>
      <c r="CU38" s="251"/>
      <c r="CV38" s="251"/>
      <c r="CW38" s="251"/>
      <c r="CX38" s="251"/>
      <c r="CY38" s="251"/>
      <c r="CZ38" s="251"/>
      <c r="DA38" s="251"/>
      <c r="DB38" s="251"/>
      <c r="DC38" s="251"/>
      <c r="DD38" s="251"/>
      <c r="DE38" s="251"/>
      <c r="DF38" s="251"/>
      <c r="DG38" s="251"/>
      <c r="DH38" s="251"/>
      <c r="DI38" s="251"/>
      <c r="DJ38" s="251"/>
      <c r="DK38" s="460"/>
      <c r="DL38" s="251"/>
      <c r="DM38" s="251"/>
      <c r="DN38" s="251"/>
      <c r="DO38" s="251"/>
      <c r="DP38" s="251"/>
      <c r="DQ38" s="251"/>
      <c r="DR38" s="251"/>
      <c r="DS38" s="251"/>
      <c r="DT38" s="251"/>
      <c r="DU38" s="251"/>
      <c r="DV38" s="251"/>
      <c r="DW38" s="251"/>
      <c r="DX38" s="251"/>
      <c r="DY38" s="460"/>
      <c r="DZ38" s="251"/>
      <c r="EA38" s="251"/>
      <c r="EB38" s="251"/>
      <c r="EC38" s="251"/>
    </row>
    <row r="39" spans="5:133" s="250" customFormat="1" ht="12" x14ac:dyDescent="0.2"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BP39" s="251"/>
      <c r="BQ39" s="251"/>
      <c r="BR39" s="251"/>
      <c r="BS39" s="251"/>
      <c r="BT39" s="251"/>
      <c r="BU39" s="251"/>
      <c r="BV39" s="251"/>
      <c r="BW39" s="251"/>
      <c r="BX39" s="251"/>
      <c r="BY39" s="251"/>
      <c r="BZ39" s="251"/>
      <c r="CA39" s="251"/>
      <c r="CB39" s="251"/>
      <c r="CC39" s="251"/>
      <c r="CD39" s="251"/>
      <c r="CE39" s="251"/>
      <c r="CF39" s="251"/>
      <c r="CG39" s="251"/>
      <c r="CH39" s="251"/>
      <c r="CI39" s="251"/>
      <c r="CJ39" s="251"/>
      <c r="CK39" s="251"/>
      <c r="CL39" s="251"/>
      <c r="CM39" s="251"/>
      <c r="CN39" s="251"/>
      <c r="CO39" s="251"/>
      <c r="CP39" s="251"/>
      <c r="CQ39" s="251"/>
      <c r="CR39" s="251"/>
      <c r="CS39" s="251"/>
      <c r="CT39" s="251"/>
      <c r="CU39" s="251"/>
      <c r="CV39" s="251"/>
      <c r="CW39" s="251"/>
      <c r="CX39" s="251"/>
      <c r="CY39" s="251"/>
      <c r="CZ39" s="251"/>
      <c r="DA39" s="251"/>
      <c r="DB39" s="251"/>
      <c r="DC39" s="251"/>
      <c r="DD39" s="251"/>
      <c r="DE39" s="251"/>
      <c r="DF39" s="251"/>
      <c r="DG39" s="251"/>
      <c r="DH39" s="251"/>
      <c r="DI39" s="251"/>
      <c r="DJ39" s="251"/>
      <c r="DK39" s="460"/>
      <c r="DL39" s="251"/>
      <c r="DM39" s="251"/>
      <c r="DN39" s="251"/>
      <c r="DO39" s="251"/>
      <c r="DP39" s="251"/>
      <c r="DQ39" s="251"/>
      <c r="DR39" s="251"/>
      <c r="DS39" s="251"/>
      <c r="DT39" s="251"/>
      <c r="DU39" s="251"/>
      <c r="DV39" s="251"/>
      <c r="DW39" s="251"/>
      <c r="DX39" s="251"/>
      <c r="DY39" s="460"/>
      <c r="DZ39" s="251"/>
      <c r="EA39" s="251"/>
      <c r="EB39" s="251"/>
      <c r="EC39" s="251"/>
    </row>
    <row r="40" spans="5:133" s="250" customFormat="1" ht="12" x14ac:dyDescent="0.2"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  <c r="BQ40" s="251"/>
      <c r="BR40" s="251"/>
      <c r="BS40" s="251"/>
      <c r="BT40" s="251"/>
      <c r="BU40" s="251"/>
      <c r="BV40" s="251"/>
      <c r="BW40" s="251"/>
      <c r="BX40" s="251"/>
      <c r="BY40" s="251"/>
      <c r="BZ40" s="251"/>
      <c r="CA40" s="251"/>
      <c r="CB40" s="251"/>
      <c r="CC40" s="251"/>
      <c r="CD40" s="251"/>
      <c r="CE40" s="251"/>
      <c r="CF40" s="251"/>
      <c r="CG40" s="251"/>
      <c r="CH40" s="251"/>
      <c r="CI40" s="251"/>
      <c r="CJ40" s="251"/>
      <c r="CK40" s="251"/>
      <c r="CL40" s="251"/>
      <c r="CM40" s="251"/>
      <c r="CN40" s="251"/>
      <c r="CO40" s="251"/>
      <c r="CP40" s="251"/>
      <c r="CQ40" s="251"/>
      <c r="CR40" s="251"/>
      <c r="CS40" s="251"/>
      <c r="CT40" s="251"/>
      <c r="CU40" s="251"/>
      <c r="CV40" s="251"/>
      <c r="CW40" s="251"/>
      <c r="CX40" s="251"/>
      <c r="CY40" s="251"/>
      <c r="CZ40" s="251"/>
      <c r="DA40" s="251"/>
      <c r="DB40" s="251"/>
      <c r="DC40" s="251"/>
      <c r="DD40" s="251"/>
      <c r="DE40" s="251"/>
      <c r="DF40" s="251"/>
      <c r="DG40" s="251"/>
      <c r="DH40" s="251"/>
      <c r="DI40" s="251"/>
      <c r="DJ40" s="251"/>
      <c r="DK40" s="460"/>
      <c r="DL40" s="251"/>
      <c r="DM40" s="251"/>
      <c r="DN40" s="251"/>
      <c r="DO40" s="251"/>
      <c r="DP40" s="251"/>
      <c r="DQ40" s="251"/>
      <c r="DR40" s="251"/>
      <c r="DS40" s="251"/>
      <c r="DT40" s="251"/>
      <c r="DU40" s="251"/>
      <c r="DV40" s="251"/>
      <c r="DW40" s="251"/>
      <c r="DX40" s="251"/>
      <c r="DY40" s="460"/>
      <c r="DZ40" s="251"/>
      <c r="EA40" s="251"/>
      <c r="EB40" s="251"/>
      <c r="EC40" s="251"/>
    </row>
    <row r="41" spans="5:133" s="250" customFormat="1" ht="12" x14ac:dyDescent="0.2"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  <c r="BQ41" s="251"/>
      <c r="BR41" s="251"/>
      <c r="BS41" s="251"/>
      <c r="BT41" s="251"/>
      <c r="BU41" s="251"/>
      <c r="BV41" s="251"/>
      <c r="BW41" s="251"/>
      <c r="BX41" s="251"/>
      <c r="BY41" s="251"/>
      <c r="BZ41" s="251"/>
      <c r="CA41" s="251"/>
      <c r="CB41" s="251"/>
      <c r="CC41" s="251"/>
      <c r="CD41" s="251"/>
      <c r="CE41" s="251"/>
      <c r="CF41" s="251"/>
      <c r="CG41" s="251"/>
      <c r="CH41" s="251"/>
      <c r="CI41" s="251"/>
      <c r="CJ41" s="251"/>
      <c r="CK41" s="251"/>
      <c r="CL41" s="251"/>
      <c r="CM41" s="251"/>
      <c r="CN41" s="251"/>
      <c r="CO41" s="251"/>
      <c r="CP41" s="251"/>
      <c r="CQ41" s="251"/>
      <c r="CR41" s="251"/>
      <c r="CS41" s="251"/>
      <c r="CT41" s="251"/>
      <c r="CU41" s="251"/>
      <c r="CV41" s="251"/>
      <c r="CW41" s="251"/>
      <c r="CX41" s="251"/>
      <c r="CY41" s="251"/>
      <c r="CZ41" s="251"/>
      <c r="DA41" s="251"/>
      <c r="DB41" s="251"/>
      <c r="DC41" s="251"/>
      <c r="DD41" s="251"/>
      <c r="DE41" s="251"/>
      <c r="DF41" s="251"/>
      <c r="DG41" s="251"/>
      <c r="DH41" s="251"/>
      <c r="DI41" s="251"/>
      <c r="DJ41" s="251"/>
      <c r="DK41" s="460"/>
      <c r="DL41" s="251"/>
      <c r="DM41" s="251"/>
      <c r="DN41" s="251"/>
      <c r="DO41" s="251"/>
      <c r="DP41" s="251"/>
      <c r="DQ41" s="251"/>
      <c r="DR41" s="251"/>
      <c r="DS41" s="251"/>
      <c r="DT41" s="251"/>
      <c r="DU41" s="251"/>
      <c r="DV41" s="251"/>
      <c r="DW41" s="251"/>
      <c r="DX41" s="251"/>
      <c r="DY41" s="460"/>
      <c r="DZ41" s="251"/>
      <c r="EA41" s="251"/>
      <c r="EB41" s="251"/>
      <c r="EC41" s="251"/>
    </row>
    <row r="42" spans="5:133" s="250" customFormat="1" ht="12" x14ac:dyDescent="0.2"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1"/>
      <c r="AY42" s="251"/>
      <c r="AZ42" s="251"/>
      <c r="BA42" s="251"/>
      <c r="BB42" s="251"/>
      <c r="BC42" s="251"/>
      <c r="BD42" s="251"/>
      <c r="BE42" s="251"/>
      <c r="BF42" s="251"/>
      <c r="BG42" s="251"/>
      <c r="BH42" s="251"/>
      <c r="BI42" s="251"/>
      <c r="BJ42" s="251"/>
      <c r="BK42" s="251"/>
      <c r="BL42" s="251"/>
      <c r="BM42" s="251"/>
      <c r="BN42" s="251"/>
      <c r="BO42" s="251"/>
      <c r="BP42" s="251"/>
      <c r="BQ42" s="251"/>
      <c r="BR42" s="251"/>
      <c r="BS42" s="251"/>
      <c r="BT42" s="251"/>
      <c r="BU42" s="251"/>
      <c r="BV42" s="251"/>
      <c r="BW42" s="251"/>
      <c r="BX42" s="251"/>
      <c r="BY42" s="251"/>
      <c r="BZ42" s="251"/>
      <c r="CA42" s="251"/>
      <c r="CB42" s="251"/>
      <c r="CC42" s="251"/>
      <c r="CD42" s="251"/>
      <c r="CE42" s="251"/>
      <c r="CF42" s="251"/>
      <c r="CG42" s="251"/>
      <c r="CH42" s="251"/>
      <c r="CI42" s="251"/>
      <c r="CJ42" s="251"/>
      <c r="CK42" s="251"/>
      <c r="CL42" s="251"/>
      <c r="CM42" s="251"/>
      <c r="CN42" s="251"/>
      <c r="CO42" s="251"/>
      <c r="CP42" s="251"/>
      <c r="CQ42" s="251"/>
      <c r="CR42" s="251"/>
      <c r="CS42" s="251"/>
      <c r="CT42" s="251"/>
      <c r="CU42" s="251"/>
      <c r="CV42" s="251"/>
      <c r="CW42" s="251"/>
      <c r="CX42" s="251"/>
      <c r="CY42" s="251"/>
      <c r="CZ42" s="251"/>
      <c r="DA42" s="251"/>
      <c r="DB42" s="251"/>
      <c r="DC42" s="251"/>
      <c r="DD42" s="251"/>
      <c r="DE42" s="251"/>
      <c r="DF42" s="251"/>
      <c r="DG42" s="251"/>
      <c r="DH42" s="251"/>
      <c r="DI42" s="251"/>
      <c r="DJ42" s="251"/>
      <c r="DK42" s="460"/>
      <c r="DL42" s="251"/>
      <c r="DM42" s="251"/>
      <c r="DN42" s="251"/>
      <c r="DO42" s="251"/>
      <c r="DP42" s="251"/>
      <c r="DQ42" s="251"/>
      <c r="DR42" s="251"/>
      <c r="DS42" s="251"/>
      <c r="DT42" s="251"/>
      <c r="DU42" s="251"/>
      <c r="DV42" s="251"/>
      <c r="DW42" s="251"/>
      <c r="DX42" s="251"/>
      <c r="DY42" s="460"/>
      <c r="DZ42" s="251"/>
      <c r="EA42" s="251"/>
      <c r="EB42" s="251"/>
      <c r="EC42" s="251"/>
    </row>
    <row r="43" spans="5:133" s="250" customFormat="1" ht="12" x14ac:dyDescent="0.2"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1"/>
      <c r="AY43" s="251"/>
      <c r="AZ43" s="251"/>
      <c r="BA43" s="251"/>
      <c r="BB43" s="251"/>
      <c r="BC43" s="251"/>
      <c r="BD43" s="251"/>
      <c r="BE43" s="251"/>
      <c r="BF43" s="251"/>
      <c r="BG43" s="251"/>
      <c r="BH43" s="251"/>
      <c r="BI43" s="251"/>
      <c r="BJ43" s="251"/>
      <c r="BK43" s="251"/>
      <c r="BL43" s="251"/>
      <c r="BM43" s="251"/>
      <c r="BN43" s="251"/>
      <c r="BO43" s="251"/>
      <c r="BP43" s="251"/>
      <c r="BQ43" s="251"/>
      <c r="BR43" s="251"/>
      <c r="BS43" s="251"/>
      <c r="BT43" s="251"/>
      <c r="BU43" s="251"/>
      <c r="BV43" s="251"/>
      <c r="BW43" s="251"/>
      <c r="BX43" s="251"/>
      <c r="BY43" s="251"/>
      <c r="BZ43" s="251"/>
      <c r="CA43" s="251"/>
      <c r="CB43" s="251"/>
      <c r="CC43" s="251"/>
      <c r="CD43" s="251"/>
      <c r="CE43" s="251"/>
      <c r="CF43" s="251"/>
      <c r="CG43" s="251"/>
      <c r="CH43" s="251"/>
      <c r="CI43" s="251"/>
      <c r="CJ43" s="251"/>
      <c r="CK43" s="251"/>
      <c r="CL43" s="251"/>
      <c r="CM43" s="251"/>
      <c r="CN43" s="251"/>
      <c r="CO43" s="251"/>
      <c r="CP43" s="251"/>
      <c r="CQ43" s="251"/>
      <c r="CR43" s="251"/>
      <c r="CS43" s="251"/>
      <c r="CT43" s="251"/>
      <c r="CU43" s="251"/>
      <c r="CV43" s="251"/>
      <c r="CW43" s="251"/>
      <c r="CX43" s="251"/>
      <c r="CY43" s="251"/>
      <c r="CZ43" s="251"/>
      <c r="DA43" s="251"/>
      <c r="DB43" s="251"/>
      <c r="DC43" s="251"/>
      <c r="DD43" s="251"/>
      <c r="DE43" s="251"/>
      <c r="DF43" s="251"/>
      <c r="DG43" s="251"/>
      <c r="DH43" s="251"/>
      <c r="DI43" s="251"/>
      <c r="DJ43" s="251"/>
      <c r="DK43" s="460"/>
      <c r="DL43" s="251"/>
      <c r="DM43" s="251"/>
      <c r="DN43" s="251"/>
      <c r="DO43" s="251"/>
      <c r="DP43" s="251"/>
      <c r="DQ43" s="251"/>
      <c r="DR43" s="251"/>
      <c r="DS43" s="251"/>
      <c r="DT43" s="251"/>
      <c r="DU43" s="251"/>
      <c r="DV43" s="251"/>
      <c r="DW43" s="251"/>
      <c r="DX43" s="251"/>
      <c r="DY43" s="460"/>
      <c r="DZ43" s="251"/>
      <c r="EA43" s="251"/>
      <c r="EB43" s="251"/>
      <c r="EC43" s="251"/>
    </row>
    <row r="44" spans="5:133" s="250" customFormat="1" ht="12" x14ac:dyDescent="0.2"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1"/>
      <c r="AX44" s="251"/>
      <c r="AY44" s="251"/>
      <c r="AZ44" s="251"/>
      <c r="BA44" s="251"/>
      <c r="BB44" s="251"/>
      <c r="BC44" s="251"/>
      <c r="BD44" s="251"/>
      <c r="BE44" s="251"/>
      <c r="BF44" s="251"/>
      <c r="BG44" s="251"/>
      <c r="BH44" s="251"/>
      <c r="BI44" s="251"/>
      <c r="BJ44" s="251"/>
      <c r="BK44" s="251"/>
      <c r="BL44" s="251"/>
      <c r="BM44" s="251"/>
      <c r="BN44" s="251"/>
      <c r="BO44" s="251"/>
      <c r="BP44" s="251"/>
      <c r="BQ44" s="251"/>
      <c r="BR44" s="251"/>
      <c r="BS44" s="251"/>
      <c r="BT44" s="251"/>
      <c r="BU44" s="251"/>
      <c r="BV44" s="251"/>
      <c r="BW44" s="251"/>
      <c r="BX44" s="251"/>
      <c r="BY44" s="251"/>
      <c r="BZ44" s="251"/>
      <c r="CA44" s="251"/>
      <c r="CB44" s="251"/>
      <c r="CC44" s="251"/>
      <c r="CD44" s="251"/>
      <c r="CE44" s="251"/>
      <c r="CF44" s="251"/>
      <c r="CG44" s="251"/>
      <c r="CH44" s="251"/>
      <c r="CI44" s="251"/>
      <c r="CJ44" s="251"/>
      <c r="CK44" s="251"/>
      <c r="CL44" s="251"/>
      <c r="CM44" s="251"/>
      <c r="CN44" s="251"/>
      <c r="CO44" s="251"/>
      <c r="CP44" s="251"/>
      <c r="CQ44" s="251"/>
      <c r="CR44" s="251"/>
      <c r="CS44" s="251"/>
      <c r="CT44" s="251"/>
      <c r="CU44" s="251"/>
      <c r="CV44" s="251"/>
      <c r="CW44" s="251"/>
      <c r="CX44" s="251"/>
      <c r="CY44" s="251"/>
      <c r="CZ44" s="251"/>
      <c r="DA44" s="251"/>
      <c r="DB44" s="251"/>
      <c r="DC44" s="251"/>
      <c r="DD44" s="251"/>
      <c r="DE44" s="251"/>
      <c r="DF44" s="251"/>
      <c r="DG44" s="251"/>
      <c r="DH44" s="251"/>
      <c r="DI44" s="251"/>
      <c r="DJ44" s="251"/>
      <c r="DK44" s="460"/>
      <c r="DL44" s="251"/>
      <c r="DM44" s="251"/>
      <c r="DN44" s="251"/>
      <c r="DO44" s="251"/>
      <c r="DP44" s="251"/>
      <c r="DQ44" s="251"/>
      <c r="DR44" s="251"/>
      <c r="DS44" s="251"/>
      <c r="DT44" s="251"/>
      <c r="DU44" s="251"/>
      <c r="DV44" s="251"/>
      <c r="DW44" s="251"/>
      <c r="DX44" s="251"/>
      <c r="DY44" s="460"/>
      <c r="DZ44" s="251"/>
      <c r="EA44" s="251"/>
      <c r="EB44" s="251"/>
      <c r="EC44" s="251"/>
    </row>
    <row r="45" spans="5:133" s="250" customFormat="1" ht="12" x14ac:dyDescent="0.2"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1"/>
      <c r="BF45" s="251"/>
      <c r="BG45" s="251"/>
      <c r="BH45" s="251"/>
      <c r="BI45" s="251"/>
      <c r="BJ45" s="251"/>
      <c r="BK45" s="251"/>
      <c r="BL45" s="251"/>
      <c r="BM45" s="251"/>
      <c r="BN45" s="251"/>
      <c r="BO45" s="251"/>
      <c r="BP45" s="251"/>
      <c r="BQ45" s="251"/>
      <c r="BR45" s="251"/>
      <c r="BS45" s="251"/>
      <c r="BT45" s="251"/>
      <c r="BU45" s="251"/>
      <c r="BV45" s="251"/>
      <c r="BW45" s="251"/>
      <c r="BX45" s="251"/>
      <c r="BY45" s="251"/>
      <c r="BZ45" s="251"/>
      <c r="CA45" s="251"/>
      <c r="CB45" s="251"/>
      <c r="CC45" s="251"/>
      <c r="CD45" s="251"/>
      <c r="CE45" s="251"/>
      <c r="CF45" s="251"/>
      <c r="CG45" s="251"/>
      <c r="CH45" s="251"/>
      <c r="CI45" s="251"/>
      <c r="CJ45" s="251"/>
      <c r="CK45" s="251"/>
      <c r="CL45" s="251"/>
      <c r="CM45" s="251"/>
      <c r="CN45" s="251"/>
      <c r="CO45" s="251"/>
      <c r="CP45" s="251"/>
      <c r="CQ45" s="251"/>
      <c r="CR45" s="251"/>
      <c r="CS45" s="251"/>
      <c r="CT45" s="251"/>
      <c r="CU45" s="251"/>
      <c r="CV45" s="251"/>
      <c r="CW45" s="251"/>
      <c r="CX45" s="251"/>
      <c r="CY45" s="251"/>
      <c r="CZ45" s="251"/>
      <c r="DA45" s="251"/>
      <c r="DB45" s="251"/>
      <c r="DC45" s="251"/>
      <c r="DD45" s="251"/>
      <c r="DE45" s="251"/>
      <c r="DF45" s="251"/>
      <c r="DG45" s="251"/>
      <c r="DH45" s="251"/>
      <c r="DI45" s="251"/>
      <c r="DJ45" s="251"/>
      <c r="DK45" s="460"/>
      <c r="DL45" s="251"/>
      <c r="DM45" s="251"/>
      <c r="DN45" s="251"/>
      <c r="DO45" s="251"/>
      <c r="DP45" s="251"/>
      <c r="DQ45" s="251"/>
      <c r="DR45" s="251"/>
      <c r="DS45" s="251"/>
      <c r="DT45" s="251"/>
      <c r="DU45" s="251"/>
      <c r="DV45" s="251"/>
      <c r="DW45" s="251"/>
      <c r="DX45" s="251"/>
      <c r="DY45" s="460"/>
      <c r="DZ45" s="251"/>
      <c r="EA45" s="251"/>
      <c r="EB45" s="251"/>
      <c r="EC45" s="251"/>
    </row>
    <row r="46" spans="5:133" s="250" customFormat="1" ht="12" x14ac:dyDescent="0.2"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1"/>
      <c r="AX46" s="251"/>
      <c r="AY46" s="251"/>
      <c r="AZ46" s="251"/>
      <c r="BA46" s="251"/>
      <c r="BB46" s="251"/>
      <c r="BC46" s="251"/>
      <c r="BD46" s="251"/>
      <c r="BE46" s="251"/>
      <c r="BF46" s="251"/>
      <c r="BG46" s="251"/>
      <c r="BH46" s="251"/>
      <c r="BI46" s="251"/>
      <c r="BJ46" s="251"/>
      <c r="BK46" s="251"/>
      <c r="BL46" s="251"/>
      <c r="BM46" s="251"/>
      <c r="BN46" s="251"/>
      <c r="BO46" s="251"/>
      <c r="BP46" s="251"/>
      <c r="BQ46" s="251"/>
      <c r="BR46" s="251"/>
      <c r="BS46" s="251"/>
      <c r="BT46" s="251"/>
      <c r="BU46" s="251"/>
      <c r="BV46" s="251"/>
      <c r="BW46" s="251"/>
      <c r="BX46" s="251"/>
      <c r="BY46" s="251"/>
      <c r="BZ46" s="251"/>
      <c r="CA46" s="251"/>
      <c r="CB46" s="251"/>
      <c r="CC46" s="251"/>
      <c r="CD46" s="251"/>
      <c r="CE46" s="251"/>
      <c r="CF46" s="251"/>
      <c r="CG46" s="251"/>
      <c r="CH46" s="251"/>
      <c r="CI46" s="251"/>
      <c r="CJ46" s="251"/>
      <c r="CK46" s="251"/>
      <c r="CL46" s="251"/>
      <c r="CM46" s="251"/>
      <c r="CN46" s="251"/>
      <c r="CO46" s="251"/>
      <c r="CP46" s="251"/>
      <c r="CQ46" s="251"/>
      <c r="CR46" s="251"/>
      <c r="CS46" s="251"/>
      <c r="CT46" s="251"/>
      <c r="CU46" s="251"/>
      <c r="CV46" s="251"/>
      <c r="CW46" s="251"/>
      <c r="CX46" s="251"/>
      <c r="CY46" s="251"/>
      <c r="CZ46" s="251"/>
      <c r="DA46" s="251"/>
      <c r="DB46" s="251"/>
      <c r="DC46" s="251"/>
      <c r="DD46" s="251"/>
      <c r="DE46" s="251"/>
      <c r="DF46" s="251"/>
      <c r="DG46" s="251"/>
      <c r="DH46" s="251"/>
      <c r="DI46" s="251"/>
      <c r="DJ46" s="251"/>
      <c r="DK46" s="460"/>
      <c r="DL46" s="251"/>
      <c r="DM46" s="251"/>
      <c r="DN46" s="251"/>
      <c r="DO46" s="251"/>
      <c r="DP46" s="251"/>
      <c r="DQ46" s="251"/>
      <c r="DR46" s="251"/>
      <c r="DS46" s="251"/>
      <c r="DT46" s="251"/>
      <c r="DU46" s="251"/>
      <c r="DV46" s="251"/>
      <c r="DW46" s="251"/>
      <c r="DX46" s="251"/>
      <c r="DY46" s="460"/>
      <c r="DZ46" s="251"/>
      <c r="EA46" s="251"/>
      <c r="EB46" s="251"/>
      <c r="EC46" s="251"/>
    </row>
    <row r="47" spans="5:133" s="250" customFormat="1" ht="12" x14ac:dyDescent="0.2"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51"/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  <c r="AW47" s="251"/>
      <c r="AX47" s="251"/>
      <c r="AY47" s="251"/>
      <c r="AZ47" s="251"/>
      <c r="BA47" s="251"/>
      <c r="BB47" s="251"/>
      <c r="BC47" s="251"/>
      <c r="BD47" s="251"/>
      <c r="BE47" s="251"/>
      <c r="BF47" s="251"/>
      <c r="BG47" s="251"/>
      <c r="BH47" s="251"/>
      <c r="BI47" s="251"/>
      <c r="BJ47" s="251"/>
      <c r="BK47" s="251"/>
      <c r="BL47" s="251"/>
      <c r="BM47" s="251"/>
      <c r="BN47" s="251"/>
      <c r="BO47" s="251"/>
      <c r="BP47" s="251"/>
      <c r="BQ47" s="251"/>
      <c r="BR47" s="251"/>
      <c r="BS47" s="251"/>
      <c r="BT47" s="251"/>
      <c r="BU47" s="251"/>
      <c r="BV47" s="251"/>
      <c r="BW47" s="251"/>
      <c r="BX47" s="251"/>
      <c r="BY47" s="251"/>
      <c r="BZ47" s="251"/>
      <c r="CA47" s="251"/>
      <c r="CB47" s="251"/>
      <c r="CC47" s="251"/>
      <c r="CD47" s="251"/>
      <c r="CE47" s="251"/>
      <c r="CF47" s="251"/>
      <c r="CG47" s="251"/>
      <c r="CH47" s="251"/>
      <c r="CI47" s="251"/>
      <c r="CJ47" s="251"/>
      <c r="CK47" s="251"/>
      <c r="CL47" s="251"/>
      <c r="CM47" s="251"/>
      <c r="CN47" s="251"/>
      <c r="CO47" s="251"/>
      <c r="CP47" s="251"/>
      <c r="CQ47" s="251"/>
      <c r="CR47" s="251"/>
      <c r="CS47" s="251"/>
      <c r="CT47" s="251"/>
      <c r="CU47" s="251"/>
      <c r="CV47" s="251"/>
      <c r="CW47" s="251"/>
      <c r="CX47" s="251"/>
      <c r="CY47" s="251"/>
      <c r="CZ47" s="251"/>
      <c r="DA47" s="251"/>
      <c r="DB47" s="251"/>
      <c r="DC47" s="251"/>
      <c r="DD47" s="251"/>
      <c r="DE47" s="251"/>
      <c r="DF47" s="251"/>
      <c r="DG47" s="251"/>
      <c r="DH47" s="251"/>
      <c r="DI47" s="251"/>
      <c r="DJ47" s="251"/>
      <c r="DK47" s="460"/>
      <c r="DL47" s="251"/>
      <c r="DM47" s="251"/>
      <c r="DN47" s="251"/>
      <c r="DO47" s="251"/>
      <c r="DP47" s="251"/>
      <c r="DQ47" s="251"/>
      <c r="DR47" s="251"/>
      <c r="DS47" s="251"/>
      <c r="DT47" s="251"/>
      <c r="DU47" s="251"/>
      <c r="DV47" s="251"/>
      <c r="DW47" s="251"/>
      <c r="DX47" s="251"/>
      <c r="DY47" s="460"/>
      <c r="DZ47" s="251"/>
      <c r="EA47" s="251"/>
      <c r="EB47" s="251"/>
      <c r="EC47" s="251"/>
    </row>
    <row r="48" spans="5:133" s="250" customFormat="1" ht="12" x14ac:dyDescent="0.2"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1"/>
      <c r="AY48" s="251"/>
      <c r="AZ48" s="251"/>
      <c r="BA48" s="251"/>
      <c r="BB48" s="251"/>
      <c r="BC48" s="251"/>
      <c r="BD48" s="251"/>
      <c r="BE48" s="251"/>
      <c r="BF48" s="251"/>
      <c r="BG48" s="251"/>
      <c r="BH48" s="251"/>
      <c r="BI48" s="251"/>
      <c r="BJ48" s="251"/>
      <c r="BK48" s="251"/>
      <c r="BL48" s="251"/>
      <c r="BM48" s="251"/>
      <c r="BN48" s="251"/>
      <c r="BO48" s="251"/>
      <c r="BP48" s="251"/>
      <c r="BQ48" s="251"/>
      <c r="BR48" s="251"/>
      <c r="BS48" s="251"/>
      <c r="BT48" s="251"/>
      <c r="BU48" s="251"/>
      <c r="BV48" s="251"/>
      <c r="BW48" s="251"/>
      <c r="BX48" s="251"/>
      <c r="BY48" s="251"/>
      <c r="BZ48" s="251"/>
      <c r="CA48" s="251"/>
      <c r="CB48" s="251"/>
      <c r="CC48" s="251"/>
      <c r="CD48" s="251"/>
      <c r="CE48" s="251"/>
      <c r="CF48" s="251"/>
      <c r="CG48" s="251"/>
      <c r="CH48" s="251"/>
      <c r="CI48" s="251"/>
      <c r="CJ48" s="251"/>
      <c r="CK48" s="251"/>
      <c r="CL48" s="251"/>
      <c r="CM48" s="251"/>
      <c r="CN48" s="251"/>
      <c r="CO48" s="251"/>
      <c r="CP48" s="251"/>
      <c r="CQ48" s="251"/>
      <c r="CR48" s="251"/>
      <c r="CS48" s="251"/>
      <c r="CT48" s="251"/>
      <c r="CU48" s="251"/>
      <c r="CV48" s="251"/>
      <c r="CW48" s="251"/>
      <c r="CX48" s="251"/>
      <c r="CY48" s="251"/>
      <c r="CZ48" s="251"/>
      <c r="DA48" s="251"/>
      <c r="DB48" s="251"/>
      <c r="DC48" s="251"/>
      <c r="DD48" s="251"/>
      <c r="DE48" s="251"/>
      <c r="DF48" s="251"/>
      <c r="DG48" s="251"/>
      <c r="DH48" s="251"/>
      <c r="DI48" s="251"/>
      <c r="DJ48" s="251"/>
      <c r="DK48" s="460"/>
      <c r="DL48" s="251"/>
      <c r="DM48" s="251"/>
      <c r="DN48" s="251"/>
      <c r="DO48" s="251"/>
      <c r="DP48" s="251"/>
      <c r="DQ48" s="251"/>
      <c r="DR48" s="251"/>
      <c r="DS48" s="251"/>
      <c r="DT48" s="251"/>
      <c r="DU48" s="251"/>
      <c r="DV48" s="251"/>
      <c r="DW48" s="251"/>
      <c r="DX48" s="251"/>
      <c r="DY48" s="460"/>
      <c r="DZ48" s="251"/>
      <c r="EA48" s="251"/>
      <c r="EB48" s="251"/>
      <c r="EC48" s="251"/>
    </row>
    <row r="49" spans="5:133" s="250" customFormat="1" ht="12" x14ac:dyDescent="0.2"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1"/>
      <c r="AY49" s="251"/>
      <c r="AZ49" s="251"/>
      <c r="BA49" s="251"/>
      <c r="BB49" s="251"/>
      <c r="BC49" s="251"/>
      <c r="BD49" s="251"/>
      <c r="BE49" s="251"/>
      <c r="BF49" s="251"/>
      <c r="BG49" s="251"/>
      <c r="BH49" s="251"/>
      <c r="BI49" s="251"/>
      <c r="BJ49" s="251"/>
      <c r="BK49" s="251"/>
      <c r="BL49" s="251"/>
      <c r="BM49" s="251"/>
      <c r="BN49" s="251"/>
      <c r="BO49" s="251"/>
      <c r="BP49" s="251"/>
      <c r="BQ49" s="251"/>
      <c r="BR49" s="251"/>
      <c r="BS49" s="251"/>
      <c r="BT49" s="251"/>
      <c r="BU49" s="251"/>
      <c r="BV49" s="251"/>
      <c r="BW49" s="251"/>
      <c r="BX49" s="251"/>
      <c r="BY49" s="251"/>
      <c r="BZ49" s="251"/>
      <c r="CA49" s="251"/>
      <c r="CB49" s="251"/>
      <c r="CC49" s="251"/>
      <c r="CD49" s="251"/>
      <c r="CE49" s="251"/>
      <c r="CF49" s="251"/>
      <c r="CG49" s="251"/>
      <c r="CH49" s="251"/>
      <c r="CI49" s="251"/>
      <c r="CJ49" s="251"/>
      <c r="CK49" s="251"/>
      <c r="CL49" s="251"/>
      <c r="CM49" s="251"/>
      <c r="CN49" s="251"/>
      <c r="CO49" s="251"/>
      <c r="CP49" s="251"/>
      <c r="CQ49" s="251"/>
      <c r="CR49" s="251"/>
      <c r="CS49" s="251"/>
      <c r="CT49" s="251"/>
      <c r="CU49" s="251"/>
      <c r="CV49" s="251"/>
      <c r="CW49" s="251"/>
      <c r="CX49" s="251"/>
      <c r="CY49" s="251"/>
      <c r="CZ49" s="251"/>
      <c r="DA49" s="251"/>
      <c r="DB49" s="251"/>
      <c r="DC49" s="251"/>
      <c r="DD49" s="251"/>
      <c r="DE49" s="251"/>
      <c r="DF49" s="251"/>
      <c r="DG49" s="251"/>
      <c r="DH49" s="251"/>
      <c r="DI49" s="251"/>
      <c r="DJ49" s="251"/>
      <c r="DK49" s="460"/>
      <c r="DL49" s="251"/>
      <c r="DM49" s="251"/>
      <c r="DN49" s="251"/>
      <c r="DO49" s="251"/>
      <c r="DP49" s="251"/>
      <c r="DQ49" s="251"/>
      <c r="DR49" s="251"/>
      <c r="DS49" s="251"/>
      <c r="DT49" s="251"/>
      <c r="DU49" s="251"/>
      <c r="DV49" s="251"/>
      <c r="DW49" s="251"/>
      <c r="DX49" s="251"/>
      <c r="DY49" s="460"/>
      <c r="DZ49" s="251"/>
      <c r="EA49" s="251"/>
      <c r="EB49" s="251"/>
      <c r="EC49" s="251"/>
    </row>
    <row r="50" spans="5:133" s="250" customFormat="1" ht="12" x14ac:dyDescent="0.2"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1"/>
      <c r="BQ50" s="251"/>
      <c r="BR50" s="251"/>
      <c r="BS50" s="251"/>
      <c r="BT50" s="251"/>
      <c r="BU50" s="251"/>
      <c r="BV50" s="251"/>
      <c r="BW50" s="251"/>
      <c r="BX50" s="251"/>
      <c r="BY50" s="251"/>
      <c r="BZ50" s="251"/>
      <c r="CA50" s="251"/>
      <c r="CB50" s="251"/>
      <c r="CC50" s="251"/>
      <c r="CD50" s="251"/>
      <c r="CE50" s="251"/>
      <c r="CF50" s="251"/>
      <c r="CG50" s="251"/>
      <c r="CH50" s="251"/>
      <c r="CI50" s="251"/>
      <c r="CJ50" s="251"/>
      <c r="CK50" s="251"/>
      <c r="CL50" s="251"/>
      <c r="CM50" s="251"/>
      <c r="CN50" s="251"/>
      <c r="CO50" s="251"/>
      <c r="CP50" s="251"/>
      <c r="CQ50" s="251"/>
      <c r="CR50" s="251"/>
      <c r="CS50" s="251"/>
      <c r="CT50" s="251"/>
      <c r="CU50" s="251"/>
      <c r="CV50" s="251"/>
      <c r="CW50" s="251"/>
      <c r="CX50" s="251"/>
      <c r="CY50" s="251"/>
      <c r="CZ50" s="251"/>
      <c r="DA50" s="251"/>
      <c r="DB50" s="251"/>
      <c r="DC50" s="251"/>
      <c r="DD50" s="251"/>
      <c r="DE50" s="251"/>
      <c r="DF50" s="251"/>
      <c r="DG50" s="251"/>
      <c r="DH50" s="251"/>
      <c r="DI50" s="251"/>
      <c r="DJ50" s="251"/>
      <c r="DK50" s="460"/>
      <c r="DL50" s="251"/>
      <c r="DM50" s="251"/>
      <c r="DN50" s="251"/>
      <c r="DO50" s="251"/>
      <c r="DP50" s="251"/>
      <c r="DQ50" s="251"/>
      <c r="DR50" s="251"/>
      <c r="DS50" s="251"/>
      <c r="DT50" s="251"/>
      <c r="DU50" s="251"/>
      <c r="DV50" s="251"/>
      <c r="DW50" s="251"/>
      <c r="DX50" s="251"/>
      <c r="DY50" s="460"/>
      <c r="DZ50" s="251"/>
      <c r="EA50" s="251"/>
      <c r="EB50" s="251"/>
      <c r="EC50" s="251"/>
    </row>
    <row r="51" spans="5:133" s="250" customFormat="1" ht="12" x14ac:dyDescent="0.2"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1"/>
      <c r="AY51" s="251"/>
      <c r="AZ51" s="251"/>
      <c r="BA51" s="251"/>
      <c r="BB51" s="251"/>
      <c r="BC51" s="251"/>
      <c r="BD51" s="251"/>
      <c r="BE51" s="251"/>
      <c r="BF51" s="251"/>
      <c r="BG51" s="251"/>
      <c r="BH51" s="251"/>
      <c r="BI51" s="251"/>
      <c r="BJ51" s="251"/>
      <c r="BK51" s="251"/>
      <c r="BL51" s="251"/>
      <c r="BM51" s="251"/>
      <c r="BN51" s="251"/>
      <c r="BO51" s="251"/>
      <c r="BP51" s="251"/>
      <c r="BQ51" s="251"/>
      <c r="BR51" s="251"/>
      <c r="BS51" s="251"/>
      <c r="BT51" s="251"/>
      <c r="BU51" s="251"/>
      <c r="BV51" s="251"/>
      <c r="BW51" s="251"/>
      <c r="BX51" s="251"/>
      <c r="BY51" s="251"/>
      <c r="BZ51" s="251"/>
      <c r="CA51" s="251"/>
      <c r="CB51" s="251"/>
      <c r="CC51" s="251"/>
      <c r="CD51" s="251"/>
      <c r="CE51" s="251"/>
      <c r="CF51" s="251"/>
      <c r="CG51" s="251"/>
      <c r="CH51" s="251"/>
      <c r="CI51" s="251"/>
      <c r="CJ51" s="251"/>
      <c r="CK51" s="251"/>
      <c r="CL51" s="251"/>
      <c r="CM51" s="251"/>
      <c r="CN51" s="251"/>
      <c r="CO51" s="251"/>
      <c r="CP51" s="251"/>
      <c r="CQ51" s="251"/>
      <c r="CR51" s="251"/>
      <c r="CS51" s="251"/>
      <c r="CT51" s="251"/>
      <c r="CU51" s="251"/>
      <c r="CV51" s="251"/>
      <c r="CW51" s="251"/>
      <c r="CX51" s="251"/>
      <c r="CY51" s="251"/>
      <c r="CZ51" s="251"/>
      <c r="DA51" s="251"/>
      <c r="DB51" s="251"/>
      <c r="DC51" s="251"/>
      <c r="DD51" s="251"/>
      <c r="DE51" s="251"/>
      <c r="DF51" s="251"/>
      <c r="DG51" s="251"/>
      <c r="DH51" s="251"/>
      <c r="DI51" s="251"/>
      <c r="DJ51" s="251"/>
      <c r="DK51" s="460"/>
      <c r="DL51" s="251"/>
      <c r="DM51" s="251"/>
      <c r="DN51" s="251"/>
      <c r="DO51" s="251"/>
      <c r="DP51" s="251"/>
      <c r="DQ51" s="251"/>
      <c r="DR51" s="251"/>
      <c r="DS51" s="251"/>
      <c r="DT51" s="251"/>
      <c r="DU51" s="251"/>
      <c r="DV51" s="251"/>
      <c r="DW51" s="251"/>
      <c r="DX51" s="251"/>
      <c r="DY51" s="460"/>
      <c r="DZ51" s="251"/>
      <c r="EA51" s="251"/>
      <c r="EB51" s="251"/>
      <c r="EC51" s="251"/>
    </row>
    <row r="52" spans="5:133" s="250" customFormat="1" ht="12" x14ac:dyDescent="0.2"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/>
      <c r="AZ52" s="251"/>
      <c r="BA52" s="251"/>
      <c r="BB52" s="251"/>
      <c r="BC52" s="251"/>
      <c r="BD52" s="251"/>
      <c r="BE52" s="251"/>
      <c r="BF52" s="251"/>
      <c r="BG52" s="251"/>
      <c r="BH52" s="251"/>
      <c r="BI52" s="251"/>
      <c r="BJ52" s="251"/>
      <c r="BK52" s="251"/>
      <c r="BL52" s="251"/>
      <c r="BM52" s="251"/>
      <c r="BN52" s="251"/>
      <c r="BO52" s="251"/>
      <c r="BP52" s="251"/>
      <c r="BQ52" s="251"/>
      <c r="BR52" s="251"/>
      <c r="BS52" s="251"/>
      <c r="BT52" s="251"/>
      <c r="BU52" s="251"/>
      <c r="BV52" s="251"/>
      <c r="BW52" s="251"/>
      <c r="BX52" s="251"/>
      <c r="BY52" s="251"/>
      <c r="BZ52" s="251"/>
      <c r="CA52" s="251"/>
      <c r="CB52" s="251"/>
      <c r="CC52" s="251"/>
      <c r="CD52" s="251"/>
      <c r="CE52" s="251"/>
      <c r="CF52" s="251"/>
      <c r="CG52" s="251"/>
      <c r="CH52" s="251"/>
      <c r="CI52" s="251"/>
      <c r="CJ52" s="251"/>
      <c r="CK52" s="251"/>
      <c r="CL52" s="251"/>
      <c r="CM52" s="251"/>
      <c r="CN52" s="251"/>
      <c r="CO52" s="251"/>
      <c r="CP52" s="251"/>
      <c r="CQ52" s="251"/>
      <c r="CR52" s="251"/>
      <c r="CS52" s="251"/>
      <c r="CT52" s="251"/>
      <c r="CU52" s="251"/>
      <c r="CV52" s="251"/>
      <c r="CW52" s="251"/>
      <c r="CX52" s="251"/>
      <c r="CY52" s="251"/>
      <c r="CZ52" s="251"/>
      <c r="DA52" s="251"/>
      <c r="DB52" s="251"/>
      <c r="DC52" s="251"/>
      <c r="DD52" s="251"/>
      <c r="DE52" s="251"/>
      <c r="DF52" s="251"/>
      <c r="DG52" s="251"/>
      <c r="DH52" s="251"/>
      <c r="DI52" s="251"/>
      <c r="DJ52" s="251"/>
      <c r="DK52" s="460"/>
      <c r="DL52" s="251"/>
      <c r="DM52" s="251"/>
      <c r="DN52" s="251"/>
      <c r="DO52" s="251"/>
      <c r="DP52" s="251"/>
      <c r="DQ52" s="251"/>
      <c r="DR52" s="251"/>
      <c r="DS52" s="251"/>
      <c r="DT52" s="251"/>
      <c r="DU52" s="251"/>
      <c r="DV52" s="251"/>
      <c r="DW52" s="251"/>
      <c r="DX52" s="251"/>
      <c r="DY52" s="460"/>
      <c r="DZ52" s="251"/>
      <c r="EA52" s="251"/>
      <c r="EB52" s="251"/>
      <c r="EC52" s="251"/>
    </row>
    <row r="53" spans="5:133" s="250" customFormat="1" ht="12" x14ac:dyDescent="0.2"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1"/>
      <c r="AK53" s="251"/>
      <c r="AL53" s="251"/>
      <c r="AM53" s="251"/>
      <c r="AN53" s="251"/>
      <c r="AO53" s="251"/>
      <c r="AP53" s="251"/>
      <c r="AQ53" s="251"/>
      <c r="AR53" s="251"/>
      <c r="AS53" s="251"/>
      <c r="AT53" s="251"/>
      <c r="AU53" s="251"/>
      <c r="AV53" s="251"/>
      <c r="AW53" s="251"/>
      <c r="AX53" s="251"/>
      <c r="AY53" s="251"/>
      <c r="AZ53" s="251"/>
      <c r="BA53" s="251"/>
      <c r="BB53" s="251"/>
      <c r="BC53" s="251"/>
      <c r="BD53" s="251"/>
      <c r="BE53" s="251"/>
      <c r="BF53" s="251"/>
      <c r="BG53" s="251"/>
      <c r="BH53" s="251"/>
      <c r="BI53" s="251"/>
      <c r="BJ53" s="251"/>
      <c r="BK53" s="251"/>
      <c r="BL53" s="251"/>
      <c r="BM53" s="251"/>
      <c r="BN53" s="251"/>
      <c r="BO53" s="251"/>
      <c r="BP53" s="251"/>
      <c r="BQ53" s="251"/>
      <c r="BR53" s="251"/>
      <c r="BS53" s="251"/>
      <c r="BT53" s="251"/>
      <c r="BU53" s="251"/>
      <c r="BV53" s="251"/>
      <c r="BW53" s="251"/>
      <c r="BX53" s="251"/>
      <c r="BY53" s="251"/>
      <c r="BZ53" s="251"/>
      <c r="CA53" s="251"/>
      <c r="CB53" s="251"/>
      <c r="CC53" s="251"/>
      <c r="CD53" s="251"/>
      <c r="CE53" s="251"/>
      <c r="CF53" s="251"/>
      <c r="CG53" s="251"/>
      <c r="CH53" s="251"/>
      <c r="CI53" s="251"/>
      <c r="CJ53" s="251"/>
      <c r="CK53" s="251"/>
      <c r="CL53" s="251"/>
      <c r="CM53" s="251"/>
      <c r="CN53" s="251"/>
      <c r="CO53" s="251"/>
      <c r="CP53" s="251"/>
      <c r="CQ53" s="251"/>
      <c r="CR53" s="251"/>
      <c r="CS53" s="251"/>
      <c r="CT53" s="251"/>
      <c r="CU53" s="251"/>
      <c r="CV53" s="251"/>
      <c r="CW53" s="251"/>
      <c r="CX53" s="251"/>
      <c r="CY53" s="251"/>
      <c r="CZ53" s="251"/>
      <c r="DA53" s="251"/>
      <c r="DB53" s="251"/>
      <c r="DC53" s="251"/>
      <c r="DD53" s="251"/>
      <c r="DE53" s="251"/>
      <c r="DF53" s="251"/>
      <c r="DG53" s="251"/>
      <c r="DH53" s="251"/>
      <c r="DI53" s="251"/>
      <c r="DJ53" s="251"/>
      <c r="DK53" s="460"/>
      <c r="DL53" s="251"/>
      <c r="DM53" s="251"/>
      <c r="DN53" s="251"/>
      <c r="DO53" s="251"/>
      <c r="DP53" s="251"/>
      <c r="DQ53" s="251"/>
      <c r="DR53" s="251"/>
      <c r="DS53" s="251"/>
      <c r="DT53" s="251"/>
      <c r="DU53" s="251"/>
      <c r="DV53" s="251"/>
      <c r="DW53" s="251"/>
      <c r="DX53" s="251"/>
      <c r="DY53" s="460"/>
      <c r="DZ53" s="251"/>
      <c r="EA53" s="251"/>
      <c r="EB53" s="251"/>
      <c r="EC53" s="251"/>
    </row>
    <row r="54" spans="5:133" s="250" customFormat="1" ht="12" x14ac:dyDescent="0.2"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  <c r="Z54" s="251"/>
      <c r="AA54" s="251"/>
      <c r="AB54" s="251"/>
      <c r="AC54" s="251"/>
      <c r="AD54" s="251"/>
      <c r="AE54" s="251"/>
      <c r="AF54" s="251"/>
      <c r="AG54" s="251"/>
      <c r="AH54" s="251"/>
      <c r="AI54" s="251"/>
      <c r="AJ54" s="251"/>
      <c r="AK54" s="251"/>
      <c r="AL54" s="251"/>
      <c r="AM54" s="251"/>
      <c r="AN54" s="251"/>
      <c r="AO54" s="251"/>
      <c r="AP54" s="251"/>
      <c r="AQ54" s="251"/>
      <c r="AR54" s="251"/>
      <c r="AS54" s="251"/>
      <c r="AT54" s="251"/>
      <c r="AU54" s="251"/>
      <c r="AV54" s="251"/>
      <c r="AW54" s="251"/>
      <c r="AX54" s="251"/>
      <c r="AY54" s="251"/>
      <c r="AZ54" s="251"/>
      <c r="BA54" s="251"/>
      <c r="BB54" s="251"/>
      <c r="BC54" s="251"/>
      <c r="BD54" s="251"/>
      <c r="BE54" s="251"/>
      <c r="BF54" s="251"/>
      <c r="BG54" s="251"/>
      <c r="BH54" s="251"/>
      <c r="BI54" s="251"/>
      <c r="BJ54" s="251"/>
      <c r="BK54" s="251"/>
      <c r="BL54" s="251"/>
      <c r="BM54" s="251"/>
      <c r="BN54" s="251"/>
      <c r="BO54" s="251"/>
      <c r="BP54" s="251"/>
      <c r="BQ54" s="251"/>
      <c r="BR54" s="251"/>
      <c r="BS54" s="251"/>
      <c r="BT54" s="251"/>
      <c r="BU54" s="251"/>
      <c r="BV54" s="251"/>
      <c r="BW54" s="251"/>
      <c r="BX54" s="251"/>
      <c r="BY54" s="251"/>
      <c r="BZ54" s="251"/>
      <c r="CA54" s="251"/>
      <c r="CB54" s="251"/>
      <c r="CC54" s="251"/>
      <c r="CD54" s="251"/>
      <c r="CE54" s="251"/>
      <c r="CF54" s="251"/>
      <c r="CG54" s="251"/>
      <c r="CH54" s="251"/>
      <c r="CI54" s="251"/>
      <c r="CJ54" s="251"/>
      <c r="CK54" s="251"/>
      <c r="CL54" s="251"/>
      <c r="CM54" s="251"/>
      <c r="CN54" s="251"/>
      <c r="CO54" s="251"/>
      <c r="CP54" s="251"/>
      <c r="CQ54" s="251"/>
      <c r="CR54" s="251"/>
      <c r="CS54" s="251"/>
      <c r="CT54" s="251"/>
      <c r="CU54" s="251"/>
      <c r="CV54" s="251"/>
      <c r="CW54" s="251"/>
      <c r="CX54" s="251"/>
      <c r="CY54" s="251"/>
      <c r="CZ54" s="251"/>
      <c r="DA54" s="251"/>
      <c r="DB54" s="251"/>
      <c r="DC54" s="251"/>
      <c r="DD54" s="251"/>
      <c r="DE54" s="251"/>
      <c r="DF54" s="251"/>
      <c r="DG54" s="251"/>
      <c r="DH54" s="251"/>
      <c r="DI54" s="251"/>
      <c r="DJ54" s="251"/>
      <c r="DK54" s="460"/>
      <c r="DL54" s="251"/>
      <c r="DM54" s="251"/>
      <c r="DN54" s="251"/>
      <c r="DO54" s="251"/>
      <c r="DP54" s="251"/>
      <c r="DQ54" s="251"/>
      <c r="DR54" s="251"/>
      <c r="DS54" s="251"/>
      <c r="DT54" s="251"/>
      <c r="DU54" s="251"/>
      <c r="DV54" s="251"/>
      <c r="DW54" s="251"/>
      <c r="DX54" s="251"/>
      <c r="DY54" s="460"/>
      <c r="DZ54" s="251"/>
      <c r="EA54" s="251"/>
      <c r="EB54" s="251"/>
      <c r="EC54" s="251"/>
    </row>
    <row r="55" spans="5:133" s="250" customFormat="1" ht="12" x14ac:dyDescent="0.2"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/>
      <c r="AK55" s="251"/>
      <c r="AL55" s="251"/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  <c r="AW55" s="251"/>
      <c r="AX55" s="251"/>
      <c r="AY55" s="251"/>
      <c r="AZ55" s="251"/>
      <c r="BA55" s="251"/>
      <c r="BB55" s="251"/>
      <c r="BC55" s="251"/>
      <c r="BD55" s="251"/>
      <c r="BE55" s="251"/>
      <c r="BF55" s="251"/>
      <c r="BG55" s="251"/>
      <c r="BH55" s="251"/>
      <c r="BI55" s="251"/>
      <c r="BJ55" s="251"/>
      <c r="BK55" s="251"/>
      <c r="BL55" s="251"/>
      <c r="BM55" s="251"/>
      <c r="BN55" s="251"/>
      <c r="BO55" s="251"/>
      <c r="BP55" s="251"/>
      <c r="BQ55" s="251"/>
      <c r="BR55" s="251"/>
      <c r="BS55" s="251"/>
      <c r="BT55" s="251"/>
      <c r="BU55" s="251"/>
      <c r="BV55" s="251"/>
      <c r="BW55" s="251"/>
      <c r="BX55" s="251"/>
      <c r="BY55" s="251"/>
      <c r="BZ55" s="251"/>
      <c r="CA55" s="251"/>
      <c r="CB55" s="251"/>
      <c r="CC55" s="251"/>
      <c r="CD55" s="251"/>
      <c r="CE55" s="251"/>
      <c r="CF55" s="251"/>
      <c r="CG55" s="251"/>
      <c r="CH55" s="251"/>
      <c r="CI55" s="251"/>
      <c r="CJ55" s="251"/>
      <c r="CK55" s="251"/>
      <c r="CL55" s="251"/>
      <c r="CM55" s="251"/>
      <c r="CN55" s="251"/>
      <c r="CO55" s="251"/>
      <c r="CP55" s="251"/>
      <c r="CQ55" s="251"/>
      <c r="CR55" s="251"/>
      <c r="CS55" s="251"/>
      <c r="CT55" s="251"/>
      <c r="CU55" s="251"/>
      <c r="CV55" s="251"/>
      <c r="CW55" s="251"/>
      <c r="CX55" s="251"/>
      <c r="CY55" s="251"/>
      <c r="CZ55" s="251"/>
      <c r="DA55" s="251"/>
      <c r="DB55" s="251"/>
      <c r="DC55" s="251"/>
      <c r="DD55" s="251"/>
      <c r="DE55" s="251"/>
      <c r="DF55" s="251"/>
      <c r="DG55" s="251"/>
      <c r="DH55" s="251"/>
      <c r="DI55" s="251"/>
      <c r="DJ55" s="251"/>
      <c r="DK55" s="460"/>
      <c r="DL55" s="251"/>
      <c r="DM55" s="251"/>
      <c r="DN55" s="251"/>
      <c r="DO55" s="251"/>
      <c r="DP55" s="251"/>
      <c r="DQ55" s="251"/>
      <c r="DR55" s="251"/>
      <c r="DS55" s="251"/>
      <c r="DT55" s="251"/>
      <c r="DU55" s="251"/>
      <c r="DV55" s="251"/>
      <c r="DW55" s="251"/>
      <c r="DX55" s="251"/>
      <c r="DY55" s="460"/>
      <c r="DZ55" s="251"/>
      <c r="EA55" s="251"/>
      <c r="EB55" s="251"/>
      <c r="EC55" s="251"/>
    </row>
    <row r="56" spans="5:133" s="250" customFormat="1" ht="12" x14ac:dyDescent="0.2"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1"/>
      <c r="Z56" s="251"/>
      <c r="AA56" s="251"/>
      <c r="AB56" s="251"/>
      <c r="AC56" s="251"/>
      <c r="AD56" s="251"/>
      <c r="AE56" s="251"/>
      <c r="AF56" s="251"/>
      <c r="AG56" s="251"/>
      <c r="AH56" s="251"/>
      <c r="AI56" s="251"/>
      <c r="AJ56" s="251"/>
      <c r="AK56" s="251"/>
      <c r="AL56" s="251"/>
      <c r="AM56" s="251"/>
      <c r="AN56" s="251"/>
      <c r="AO56" s="251"/>
      <c r="AP56" s="251"/>
      <c r="AQ56" s="251"/>
      <c r="AR56" s="251"/>
      <c r="AS56" s="251"/>
      <c r="AT56" s="251"/>
      <c r="AU56" s="251"/>
      <c r="AV56" s="251"/>
      <c r="AW56" s="251"/>
      <c r="AX56" s="251"/>
      <c r="AY56" s="251"/>
      <c r="AZ56" s="251"/>
      <c r="BA56" s="251"/>
      <c r="BB56" s="251"/>
      <c r="BC56" s="251"/>
      <c r="BD56" s="251"/>
      <c r="BE56" s="251"/>
      <c r="BF56" s="251"/>
      <c r="BG56" s="251"/>
      <c r="BH56" s="251"/>
      <c r="BI56" s="251"/>
      <c r="BJ56" s="251"/>
      <c r="BK56" s="251"/>
      <c r="BL56" s="251"/>
      <c r="BM56" s="251"/>
      <c r="BN56" s="251"/>
      <c r="BO56" s="251"/>
      <c r="BP56" s="251"/>
      <c r="BQ56" s="251"/>
      <c r="BR56" s="251"/>
      <c r="BS56" s="251"/>
      <c r="BT56" s="251"/>
      <c r="BU56" s="251"/>
      <c r="BV56" s="251"/>
      <c r="BW56" s="251"/>
      <c r="BX56" s="251"/>
      <c r="BY56" s="251"/>
      <c r="BZ56" s="251"/>
      <c r="CA56" s="251"/>
      <c r="CB56" s="251"/>
      <c r="CC56" s="251"/>
      <c r="CD56" s="251"/>
      <c r="CE56" s="251"/>
      <c r="CF56" s="251"/>
      <c r="CG56" s="251"/>
      <c r="CH56" s="251"/>
      <c r="CI56" s="251"/>
      <c r="CJ56" s="251"/>
      <c r="CK56" s="251"/>
      <c r="CL56" s="251"/>
      <c r="CM56" s="251"/>
      <c r="CN56" s="251"/>
      <c r="CO56" s="251"/>
      <c r="CP56" s="251"/>
      <c r="CQ56" s="251"/>
      <c r="CR56" s="251"/>
      <c r="CS56" s="251"/>
      <c r="CT56" s="251"/>
      <c r="CU56" s="251"/>
      <c r="CV56" s="251"/>
      <c r="CW56" s="251"/>
      <c r="CX56" s="251"/>
      <c r="CY56" s="251"/>
      <c r="CZ56" s="251"/>
      <c r="DA56" s="251"/>
      <c r="DB56" s="251"/>
      <c r="DC56" s="251"/>
      <c r="DD56" s="251"/>
      <c r="DE56" s="251"/>
      <c r="DF56" s="251"/>
      <c r="DG56" s="251"/>
      <c r="DH56" s="251"/>
      <c r="DI56" s="251"/>
      <c r="DJ56" s="251"/>
      <c r="DK56" s="460"/>
      <c r="DL56" s="251"/>
      <c r="DM56" s="251"/>
      <c r="DN56" s="251"/>
      <c r="DO56" s="251"/>
      <c r="DP56" s="251"/>
      <c r="DQ56" s="251"/>
      <c r="DR56" s="251"/>
      <c r="DS56" s="251"/>
      <c r="DT56" s="251"/>
      <c r="DU56" s="251"/>
      <c r="DV56" s="251"/>
      <c r="DW56" s="251"/>
      <c r="DX56" s="251"/>
      <c r="DY56" s="460"/>
      <c r="DZ56" s="251"/>
      <c r="EA56" s="251"/>
      <c r="EB56" s="251"/>
      <c r="EC56" s="251"/>
    </row>
    <row r="57" spans="5:133" s="250" customFormat="1" ht="12" x14ac:dyDescent="0.2"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  <c r="AJ57" s="251"/>
      <c r="AK57" s="251"/>
      <c r="AL57" s="251"/>
      <c r="AM57" s="251"/>
      <c r="AN57" s="251"/>
      <c r="AO57" s="251"/>
      <c r="AP57" s="251"/>
      <c r="AQ57" s="251"/>
      <c r="AR57" s="251"/>
      <c r="AS57" s="251"/>
      <c r="AT57" s="251"/>
      <c r="AU57" s="251"/>
      <c r="AV57" s="251"/>
      <c r="AW57" s="251"/>
      <c r="AX57" s="251"/>
      <c r="AY57" s="251"/>
      <c r="AZ57" s="251"/>
      <c r="BA57" s="251"/>
      <c r="BB57" s="251"/>
      <c r="BC57" s="251"/>
      <c r="BD57" s="251"/>
      <c r="BE57" s="251"/>
      <c r="BF57" s="251"/>
      <c r="BG57" s="251"/>
      <c r="BH57" s="251"/>
      <c r="BI57" s="251"/>
      <c r="BJ57" s="251"/>
      <c r="BK57" s="251"/>
      <c r="BL57" s="251"/>
      <c r="BM57" s="251"/>
      <c r="BN57" s="251"/>
      <c r="BO57" s="251"/>
      <c r="BP57" s="251"/>
      <c r="BQ57" s="251"/>
      <c r="BR57" s="251"/>
      <c r="BS57" s="251"/>
      <c r="BT57" s="251"/>
      <c r="BU57" s="251"/>
      <c r="BV57" s="251"/>
      <c r="BW57" s="251"/>
      <c r="BX57" s="251"/>
      <c r="BY57" s="251"/>
      <c r="BZ57" s="251"/>
      <c r="CA57" s="251"/>
      <c r="CB57" s="251"/>
      <c r="CC57" s="251"/>
      <c r="CD57" s="251"/>
      <c r="CE57" s="251"/>
      <c r="CF57" s="251"/>
      <c r="CG57" s="251"/>
      <c r="CH57" s="251"/>
      <c r="CI57" s="251"/>
      <c r="CJ57" s="251"/>
      <c r="CK57" s="251"/>
      <c r="CL57" s="251"/>
      <c r="CM57" s="251"/>
      <c r="CN57" s="251"/>
      <c r="CO57" s="251"/>
      <c r="CP57" s="251"/>
      <c r="CQ57" s="251"/>
      <c r="CR57" s="251"/>
      <c r="CS57" s="251"/>
      <c r="CT57" s="251"/>
      <c r="CU57" s="251"/>
      <c r="CV57" s="251"/>
      <c r="CW57" s="251"/>
      <c r="CX57" s="251"/>
      <c r="CY57" s="251"/>
      <c r="CZ57" s="251"/>
      <c r="DA57" s="251"/>
      <c r="DB57" s="251"/>
      <c r="DC57" s="251"/>
      <c r="DD57" s="251"/>
      <c r="DE57" s="251"/>
      <c r="DF57" s="251"/>
      <c r="DG57" s="251"/>
      <c r="DH57" s="251"/>
      <c r="DI57" s="251"/>
      <c r="DJ57" s="251"/>
      <c r="DK57" s="460"/>
      <c r="DL57" s="251"/>
      <c r="DM57" s="251"/>
      <c r="DN57" s="251"/>
      <c r="DO57" s="251"/>
      <c r="DP57" s="251"/>
      <c r="DQ57" s="251"/>
      <c r="DR57" s="251"/>
      <c r="DS57" s="251"/>
      <c r="DT57" s="251"/>
      <c r="DU57" s="251"/>
      <c r="DV57" s="251"/>
      <c r="DW57" s="251"/>
      <c r="DX57" s="251"/>
      <c r="DY57" s="460"/>
      <c r="DZ57" s="251"/>
      <c r="EA57" s="251"/>
      <c r="EB57" s="251"/>
      <c r="EC57" s="251"/>
    </row>
    <row r="58" spans="5:133" s="250" customFormat="1" ht="12" x14ac:dyDescent="0.2"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251"/>
      <c r="AL58" s="251"/>
      <c r="AM58" s="251"/>
      <c r="AN58" s="251"/>
      <c r="AO58" s="251"/>
      <c r="AP58" s="251"/>
      <c r="AQ58" s="251"/>
      <c r="AR58" s="251"/>
      <c r="AS58" s="251"/>
      <c r="AT58" s="251"/>
      <c r="AU58" s="251"/>
      <c r="AV58" s="251"/>
      <c r="AW58" s="251"/>
      <c r="AX58" s="251"/>
      <c r="AY58" s="251"/>
      <c r="AZ58" s="251"/>
      <c r="BA58" s="251"/>
      <c r="BB58" s="251"/>
      <c r="BC58" s="251"/>
      <c r="BD58" s="251"/>
      <c r="BE58" s="251"/>
      <c r="BF58" s="251"/>
      <c r="BG58" s="251"/>
      <c r="BH58" s="251"/>
      <c r="BI58" s="251"/>
      <c r="BJ58" s="251"/>
      <c r="BK58" s="251"/>
      <c r="BL58" s="251"/>
      <c r="BM58" s="251"/>
      <c r="BN58" s="251"/>
      <c r="BO58" s="251"/>
      <c r="BP58" s="251"/>
      <c r="BQ58" s="251"/>
      <c r="BR58" s="251"/>
      <c r="BS58" s="251"/>
      <c r="BT58" s="251"/>
      <c r="BU58" s="251"/>
      <c r="BV58" s="251"/>
      <c r="BW58" s="251"/>
      <c r="BX58" s="251"/>
      <c r="BY58" s="251"/>
      <c r="BZ58" s="251"/>
      <c r="CA58" s="251"/>
      <c r="CB58" s="251"/>
      <c r="CC58" s="251"/>
      <c r="CD58" s="251"/>
      <c r="CE58" s="251"/>
      <c r="CF58" s="251"/>
      <c r="CG58" s="251"/>
      <c r="CH58" s="251"/>
      <c r="CI58" s="251"/>
      <c r="CJ58" s="251"/>
      <c r="CK58" s="251"/>
      <c r="CL58" s="251"/>
      <c r="CM58" s="251"/>
      <c r="CN58" s="251"/>
      <c r="CO58" s="251"/>
      <c r="CP58" s="251"/>
      <c r="CQ58" s="251"/>
      <c r="CR58" s="251"/>
      <c r="CS58" s="251"/>
      <c r="CT58" s="251"/>
      <c r="CU58" s="251"/>
      <c r="CV58" s="251"/>
      <c r="CW58" s="251"/>
      <c r="CX58" s="251"/>
      <c r="CY58" s="251"/>
      <c r="CZ58" s="251"/>
      <c r="DA58" s="251"/>
      <c r="DB58" s="251"/>
      <c r="DC58" s="251"/>
      <c r="DD58" s="251"/>
      <c r="DE58" s="251"/>
      <c r="DF58" s="251"/>
      <c r="DG58" s="251"/>
      <c r="DH58" s="251"/>
      <c r="DI58" s="251"/>
      <c r="DJ58" s="251"/>
      <c r="DK58" s="460"/>
      <c r="DL58" s="251"/>
      <c r="DM58" s="251"/>
      <c r="DN58" s="251"/>
      <c r="DO58" s="251"/>
      <c r="DP58" s="251"/>
      <c r="DQ58" s="251"/>
      <c r="DR58" s="251"/>
      <c r="DS58" s="251"/>
      <c r="DT58" s="251"/>
      <c r="DU58" s="251"/>
      <c r="DV58" s="251"/>
      <c r="DW58" s="251"/>
      <c r="DX58" s="251"/>
      <c r="DY58" s="460"/>
      <c r="DZ58" s="251"/>
      <c r="EA58" s="251"/>
      <c r="EB58" s="251"/>
      <c r="EC58" s="251"/>
    </row>
    <row r="59" spans="5:133" s="250" customFormat="1" ht="12" x14ac:dyDescent="0.2"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  <c r="AJ59" s="251"/>
      <c r="AK59" s="251"/>
      <c r="AL59" s="251"/>
      <c r="AM59" s="251"/>
      <c r="AN59" s="251"/>
      <c r="AO59" s="251"/>
      <c r="AP59" s="251"/>
      <c r="AQ59" s="251"/>
      <c r="AR59" s="251"/>
      <c r="AS59" s="251"/>
      <c r="AT59" s="251"/>
      <c r="AU59" s="251"/>
      <c r="AV59" s="251"/>
      <c r="AW59" s="251"/>
      <c r="AX59" s="251"/>
      <c r="AY59" s="251"/>
      <c r="AZ59" s="251"/>
      <c r="BA59" s="251"/>
      <c r="BB59" s="251"/>
      <c r="BC59" s="251"/>
      <c r="BD59" s="251"/>
      <c r="BE59" s="251"/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1"/>
      <c r="CE59" s="251"/>
      <c r="CF59" s="251"/>
      <c r="CG59" s="251"/>
      <c r="CH59" s="251"/>
      <c r="CI59" s="251"/>
      <c r="CJ59" s="251"/>
      <c r="CK59" s="251"/>
      <c r="CL59" s="251"/>
      <c r="CM59" s="251"/>
      <c r="CN59" s="251"/>
      <c r="CO59" s="251"/>
      <c r="CP59" s="251"/>
      <c r="CQ59" s="251"/>
      <c r="CR59" s="251"/>
      <c r="CS59" s="251"/>
      <c r="CT59" s="251"/>
      <c r="CU59" s="251"/>
      <c r="CV59" s="251"/>
      <c r="CW59" s="251"/>
      <c r="CX59" s="251"/>
      <c r="CY59" s="251"/>
      <c r="CZ59" s="251"/>
      <c r="DA59" s="251"/>
      <c r="DB59" s="251"/>
      <c r="DC59" s="251"/>
      <c r="DD59" s="251"/>
      <c r="DE59" s="251"/>
      <c r="DF59" s="251"/>
      <c r="DG59" s="251"/>
      <c r="DH59" s="251"/>
      <c r="DI59" s="251"/>
      <c r="DJ59" s="251"/>
      <c r="DK59" s="460"/>
      <c r="DL59" s="251"/>
      <c r="DM59" s="251"/>
      <c r="DN59" s="251"/>
      <c r="DO59" s="251"/>
      <c r="DP59" s="251"/>
      <c r="DQ59" s="251"/>
      <c r="DR59" s="251"/>
      <c r="DS59" s="251"/>
      <c r="DT59" s="251"/>
      <c r="DU59" s="251"/>
      <c r="DV59" s="251"/>
      <c r="DW59" s="251"/>
      <c r="DX59" s="251"/>
      <c r="DY59" s="460"/>
      <c r="DZ59" s="251"/>
      <c r="EA59" s="251"/>
      <c r="EB59" s="251"/>
      <c r="EC59" s="251"/>
    </row>
    <row r="60" spans="5:133" s="250" customFormat="1" ht="12" x14ac:dyDescent="0.2"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1"/>
      <c r="Z60" s="251"/>
      <c r="AA60" s="251"/>
      <c r="AB60" s="251"/>
      <c r="AC60" s="251"/>
      <c r="AD60" s="251"/>
      <c r="AE60" s="251"/>
      <c r="AF60" s="251"/>
      <c r="AG60" s="251"/>
      <c r="AH60" s="251"/>
      <c r="AI60" s="251"/>
      <c r="AJ60" s="251"/>
      <c r="AK60" s="251"/>
      <c r="AL60" s="251"/>
      <c r="AM60" s="251"/>
      <c r="AN60" s="251"/>
      <c r="AO60" s="251"/>
      <c r="AP60" s="251"/>
      <c r="AQ60" s="251"/>
      <c r="AR60" s="251"/>
      <c r="AS60" s="251"/>
      <c r="AT60" s="251"/>
      <c r="AU60" s="251"/>
      <c r="AV60" s="251"/>
      <c r="AW60" s="251"/>
      <c r="AX60" s="251"/>
      <c r="AY60" s="251"/>
      <c r="AZ60" s="251"/>
      <c r="BA60" s="251"/>
      <c r="BB60" s="251"/>
      <c r="BC60" s="251"/>
      <c r="BD60" s="251"/>
      <c r="BE60" s="251"/>
      <c r="BF60" s="251"/>
      <c r="BG60" s="251"/>
      <c r="BH60" s="251"/>
      <c r="BI60" s="251"/>
      <c r="BJ60" s="251"/>
      <c r="BK60" s="251"/>
      <c r="BL60" s="251"/>
      <c r="BM60" s="251"/>
      <c r="BN60" s="251"/>
      <c r="BO60" s="251"/>
      <c r="BP60" s="251"/>
      <c r="BQ60" s="251"/>
      <c r="BR60" s="251"/>
      <c r="BS60" s="251"/>
      <c r="BT60" s="251"/>
      <c r="BU60" s="251"/>
      <c r="BV60" s="251"/>
      <c r="BW60" s="251"/>
      <c r="BX60" s="251"/>
      <c r="BY60" s="251"/>
      <c r="BZ60" s="251"/>
      <c r="CA60" s="251"/>
      <c r="CB60" s="251"/>
      <c r="CC60" s="251"/>
      <c r="CD60" s="251"/>
      <c r="CE60" s="251"/>
      <c r="CF60" s="251"/>
      <c r="CG60" s="251"/>
      <c r="CH60" s="251"/>
      <c r="CI60" s="251"/>
      <c r="CJ60" s="251"/>
      <c r="CK60" s="251"/>
      <c r="CL60" s="251"/>
      <c r="CM60" s="251"/>
      <c r="CN60" s="251"/>
      <c r="CO60" s="251"/>
      <c r="CP60" s="251"/>
      <c r="CQ60" s="251"/>
      <c r="CR60" s="251"/>
      <c r="CS60" s="251"/>
      <c r="CT60" s="251"/>
      <c r="CU60" s="251"/>
      <c r="CV60" s="251"/>
      <c r="CW60" s="251"/>
      <c r="CX60" s="251"/>
      <c r="CY60" s="251"/>
      <c r="CZ60" s="251"/>
      <c r="DA60" s="251"/>
      <c r="DB60" s="251"/>
      <c r="DC60" s="251"/>
      <c r="DD60" s="251"/>
      <c r="DE60" s="251"/>
      <c r="DF60" s="251"/>
      <c r="DG60" s="251"/>
      <c r="DH60" s="251"/>
      <c r="DI60" s="251"/>
      <c r="DJ60" s="251"/>
      <c r="DK60" s="460"/>
      <c r="DL60" s="251"/>
      <c r="DM60" s="251"/>
      <c r="DN60" s="251"/>
      <c r="DO60" s="251"/>
      <c r="DP60" s="251"/>
      <c r="DQ60" s="251"/>
      <c r="DR60" s="251"/>
      <c r="DS60" s="251"/>
      <c r="DT60" s="251"/>
      <c r="DU60" s="251"/>
      <c r="DV60" s="251"/>
      <c r="DW60" s="251"/>
      <c r="DX60" s="251"/>
      <c r="DY60" s="460"/>
      <c r="DZ60" s="251"/>
      <c r="EA60" s="251"/>
      <c r="EB60" s="251"/>
      <c r="EC60" s="251"/>
    </row>
    <row r="61" spans="5:133" s="250" customFormat="1" ht="12" x14ac:dyDescent="0.2"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1"/>
      <c r="V61" s="251"/>
      <c r="W61" s="251"/>
      <c r="X61" s="251"/>
      <c r="Y61" s="251"/>
      <c r="Z61" s="251"/>
      <c r="AA61" s="251"/>
      <c r="AB61" s="251"/>
      <c r="AC61" s="251"/>
      <c r="AD61" s="251"/>
      <c r="AE61" s="251"/>
      <c r="AF61" s="251"/>
      <c r="AG61" s="251"/>
      <c r="AH61" s="251"/>
      <c r="AI61" s="251"/>
      <c r="AJ61" s="251"/>
      <c r="AK61" s="251"/>
      <c r="AL61" s="251"/>
      <c r="AM61" s="251"/>
      <c r="AN61" s="251"/>
      <c r="AO61" s="251"/>
      <c r="AP61" s="251"/>
      <c r="AQ61" s="251"/>
      <c r="AR61" s="251"/>
      <c r="AS61" s="251"/>
      <c r="AT61" s="251"/>
      <c r="AU61" s="251"/>
      <c r="AV61" s="251"/>
      <c r="AW61" s="251"/>
      <c r="AX61" s="251"/>
      <c r="AY61" s="251"/>
      <c r="AZ61" s="251"/>
      <c r="BA61" s="251"/>
      <c r="BB61" s="251"/>
      <c r="BC61" s="251"/>
      <c r="BD61" s="251"/>
      <c r="BE61" s="251"/>
      <c r="BF61" s="251"/>
      <c r="BG61" s="251"/>
      <c r="BH61" s="251"/>
      <c r="BI61" s="251"/>
      <c r="BJ61" s="251"/>
      <c r="BK61" s="251"/>
      <c r="BL61" s="251"/>
      <c r="BM61" s="251"/>
      <c r="BN61" s="251"/>
      <c r="BO61" s="251"/>
      <c r="BP61" s="251"/>
      <c r="BQ61" s="251"/>
      <c r="BR61" s="251"/>
      <c r="BS61" s="251"/>
      <c r="BT61" s="251"/>
      <c r="BU61" s="251"/>
      <c r="BV61" s="251"/>
      <c r="BW61" s="251"/>
      <c r="BX61" s="251"/>
      <c r="BY61" s="251"/>
      <c r="BZ61" s="251"/>
      <c r="CA61" s="251"/>
      <c r="CB61" s="251"/>
      <c r="CC61" s="251"/>
      <c r="CD61" s="251"/>
      <c r="CE61" s="251"/>
      <c r="CF61" s="251"/>
      <c r="CG61" s="251"/>
      <c r="CH61" s="251"/>
      <c r="CI61" s="251"/>
      <c r="CJ61" s="251"/>
      <c r="CK61" s="251"/>
      <c r="CL61" s="251"/>
      <c r="CM61" s="251"/>
      <c r="CN61" s="251"/>
      <c r="CO61" s="251"/>
      <c r="CP61" s="251"/>
      <c r="CQ61" s="251"/>
      <c r="CR61" s="251"/>
      <c r="CS61" s="251"/>
      <c r="CT61" s="251"/>
      <c r="CU61" s="251"/>
      <c r="CV61" s="251"/>
      <c r="CW61" s="251"/>
      <c r="CX61" s="251"/>
      <c r="CY61" s="251"/>
      <c r="CZ61" s="251"/>
      <c r="DA61" s="251"/>
      <c r="DB61" s="251"/>
      <c r="DC61" s="251"/>
      <c r="DD61" s="251"/>
      <c r="DE61" s="251"/>
      <c r="DF61" s="251"/>
      <c r="DG61" s="251"/>
      <c r="DH61" s="251"/>
      <c r="DI61" s="251"/>
      <c r="DJ61" s="251"/>
      <c r="DK61" s="460"/>
      <c r="DL61" s="251"/>
      <c r="DM61" s="251"/>
      <c r="DN61" s="251"/>
      <c r="DO61" s="251"/>
      <c r="DP61" s="251"/>
      <c r="DQ61" s="251"/>
      <c r="DR61" s="251"/>
      <c r="DS61" s="251"/>
      <c r="DT61" s="251"/>
      <c r="DU61" s="251"/>
      <c r="DV61" s="251"/>
      <c r="DW61" s="251"/>
      <c r="DX61" s="251"/>
      <c r="DY61" s="460"/>
      <c r="DZ61" s="251"/>
      <c r="EA61" s="251"/>
      <c r="EB61" s="251"/>
      <c r="EC61" s="251"/>
    </row>
    <row r="62" spans="5:133" s="250" customFormat="1" ht="12" x14ac:dyDescent="0.2"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1"/>
      <c r="V62" s="251"/>
      <c r="W62" s="251"/>
      <c r="X62" s="251"/>
      <c r="Y62" s="251"/>
      <c r="Z62" s="251"/>
      <c r="AA62" s="251"/>
      <c r="AB62" s="251"/>
      <c r="AC62" s="251"/>
      <c r="AD62" s="251"/>
      <c r="AE62" s="251"/>
      <c r="AF62" s="251"/>
      <c r="AG62" s="251"/>
      <c r="AH62" s="251"/>
      <c r="AI62" s="251"/>
      <c r="AJ62" s="251"/>
      <c r="AK62" s="251"/>
      <c r="AL62" s="251"/>
      <c r="AM62" s="251"/>
      <c r="AN62" s="251"/>
      <c r="AO62" s="251"/>
      <c r="AP62" s="251"/>
      <c r="AQ62" s="251"/>
      <c r="AR62" s="251"/>
      <c r="AS62" s="251"/>
      <c r="AT62" s="251"/>
      <c r="AU62" s="251"/>
      <c r="AV62" s="251"/>
      <c r="AW62" s="251"/>
      <c r="AX62" s="251"/>
      <c r="AY62" s="251"/>
      <c r="AZ62" s="251"/>
      <c r="BA62" s="251"/>
      <c r="BB62" s="251"/>
      <c r="BC62" s="251"/>
      <c r="BD62" s="251"/>
      <c r="BE62" s="251"/>
      <c r="BF62" s="251"/>
      <c r="BG62" s="251"/>
      <c r="BH62" s="251"/>
      <c r="BI62" s="251"/>
      <c r="BJ62" s="251"/>
      <c r="BK62" s="251"/>
      <c r="BL62" s="251"/>
      <c r="BM62" s="251"/>
      <c r="BN62" s="251"/>
      <c r="BO62" s="251"/>
      <c r="BP62" s="251"/>
      <c r="BQ62" s="251"/>
      <c r="BR62" s="251"/>
      <c r="BS62" s="251"/>
      <c r="BT62" s="251"/>
      <c r="BU62" s="251"/>
      <c r="BV62" s="251"/>
      <c r="BW62" s="251"/>
      <c r="BX62" s="251"/>
      <c r="BY62" s="251"/>
      <c r="BZ62" s="251"/>
      <c r="CA62" s="251"/>
      <c r="CB62" s="251"/>
      <c r="CC62" s="251"/>
      <c r="CD62" s="251"/>
      <c r="CE62" s="251"/>
      <c r="CF62" s="251"/>
      <c r="CG62" s="251"/>
      <c r="CH62" s="251"/>
      <c r="CI62" s="251"/>
      <c r="CJ62" s="251"/>
      <c r="CK62" s="251"/>
      <c r="CL62" s="251"/>
      <c r="CM62" s="251"/>
      <c r="CN62" s="251"/>
      <c r="CO62" s="251"/>
      <c r="CP62" s="251"/>
      <c r="CQ62" s="251"/>
      <c r="CR62" s="251"/>
      <c r="CS62" s="251"/>
      <c r="CT62" s="251"/>
      <c r="CU62" s="251"/>
      <c r="CV62" s="251"/>
      <c r="CW62" s="251"/>
      <c r="CX62" s="251"/>
      <c r="CY62" s="251"/>
      <c r="CZ62" s="251"/>
      <c r="DA62" s="251"/>
      <c r="DB62" s="251"/>
      <c r="DC62" s="251"/>
      <c r="DD62" s="251"/>
      <c r="DE62" s="251"/>
      <c r="DF62" s="251"/>
      <c r="DG62" s="251"/>
      <c r="DH62" s="251"/>
      <c r="DI62" s="251"/>
      <c r="DJ62" s="251"/>
      <c r="DK62" s="460"/>
      <c r="DL62" s="251"/>
      <c r="DM62" s="251"/>
      <c r="DN62" s="251"/>
      <c r="DO62" s="251"/>
      <c r="DP62" s="251"/>
      <c r="DQ62" s="251"/>
      <c r="DR62" s="251"/>
      <c r="DS62" s="251"/>
      <c r="DT62" s="251"/>
      <c r="DU62" s="251"/>
      <c r="DV62" s="251"/>
      <c r="DW62" s="251"/>
      <c r="DX62" s="251"/>
      <c r="DY62" s="460"/>
      <c r="DZ62" s="251"/>
      <c r="EA62" s="251"/>
      <c r="EB62" s="251"/>
      <c r="EC62" s="251"/>
    </row>
    <row r="63" spans="5:133" s="250" customFormat="1" ht="12" x14ac:dyDescent="0.2"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51"/>
      <c r="V63" s="251"/>
      <c r="W63" s="251"/>
      <c r="X63" s="251"/>
      <c r="Y63" s="251"/>
      <c r="Z63" s="251"/>
      <c r="AA63" s="251"/>
      <c r="AB63" s="251"/>
      <c r="AC63" s="251"/>
      <c r="AD63" s="251"/>
      <c r="AE63" s="251"/>
      <c r="AF63" s="251"/>
      <c r="AG63" s="251"/>
      <c r="AH63" s="251"/>
      <c r="AI63" s="251"/>
      <c r="AJ63" s="251"/>
      <c r="AK63" s="251"/>
      <c r="AL63" s="251"/>
      <c r="AM63" s="251"/>
      <c r="AN63" s="251"/>
      <c r="AO63" s="251"/>
      <c r="AP63" s="251"/>
      <c r="AQ63" s="251"/>
      <c r="AR63" s="251"/>
      <c r="AS63" s="251"/>
      <c r="AT63" s="251"/>
      <c r="AU63" s="251"/>
      <c r="AV63" s="251"/>
      <c r="AW63" s="251"/>
      <c r="AX63" s="251"/>
      <c r="AY63" s="251"/>
      <c r="AZ63" s="251"/>
      <c r="BA63" s="251"/>
      <c r="BB63" s="251"/>
      <c r="BC63" s="251"/>
      <c r="BD63" s="251"/>
      <c r="BE63" s="251"/>
      <c r="BF63" s="251"/>
      <c r="BG63" s="251"/>
      <c r="BH63" s="251"/>
      <c r="BI63" s="251"/>
      <c r="BJ63" s="251"/>
      <c r="BK63" s="251"/>
      <c r="BL63" s="251"/>
      <c r="BM63" s="251"/>
      <c r="BN63" s="251"/>
      <c r="BO63" s="251"/>
      <c r="BP63" s="251"/>
      <c r="BQ63" s="251"/>
      <c r="BR63" s="251"/>
      <c r="BS63" s="251"/>
      <c r="BT63" s="251"/>
      <c r="BU63" s="251"/>
      <c r="BV63" s="251"/>
      <c r="BW63" s="251"/>
      <c r="BX63" s="251"/>
      <c r="BY63" s="251"/>
      <c r="BZ63" s="251"/>
      <c r="CA63" s="251"/>
      <c r="CB63" s="251"/>
      <c r="CC63" s="251"/>
      <c r="CD63" s="251"/>
      <c r="CE63" s="251"/>
      <c r="CF63" s="251"/>
      <c r="CG63" s="251"/>
      <c r="CH63" s="251"/>
      <c r="CI63" s="251"/>
      <c r="CJ63" s="251"/>
      <c r="CK63" s="251"/>
      <c r="CL63" s="251"/>
      <c r="CM63" s="251"/>
      <c r="CN63" s="251"/>
      <c r="CO63" s="251"/>
      <c r="CP63" s="251"/>
      <c r="CQ63" s="251"/>
      <c r="CR63" s="251"/>
      <c r="CS63" s="251"/>
      <c r="CT63" s="251"/>
      <c r="CU63" s="251"/>
      <c r="CV63" s="251"/>
      <c r="CW63" s="251"/>
      <c r="CX63" s="251"/>
      <c r="CY63" s="251"/>
      <c r="CZ63" s="251"/>
      <c r="DA63" s="251"/>
      <c r="DB63" s="251"/>
      <c r="DC63" s="251"/>
      <c r="DD63" s="251"/>
      <c r="DE63" s="251"/>
      <c r="DF63" s="251"/>
      <c r="DG63" s="251"/>
      <c r="DH63" s="251"/>
      <c r="DI63" s="251"/>
      <c r="DJ63" s="251"/>
      <c r="DK63" s="460"/>
      <c r="DL63" s="251"/>
      <c r="DM63" s="251"/>
      <c r="DN63" s="251"/>
      <c r="DO63" s="251"/>
      <c r="DP63" s="251"/>
      <c r="DQ63" s="251"/>
      <c r="DR63" s="251"/>
      <c r="DS63" s="251"/>
      <c r="DT63" s="251"/>
      <c r="DU63" s="251"/>
      <c r="DV63" s="251"/>
      <c r="DW63" s="251"/>
      <c r="DX63" s="251"/>
      <c r="DY63" s="460"/>
      <c r="DZ63" s="251"/>
      <c r="EA63" s="251"/>
      <c r="EB63" s="251"/>
      <c r="EC63" s="251"/>
    </row>
    <row r="64" spans="5:133" s="250" customFormat="1" ht="12" x14ac:dyDescent="0.2"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  <c r="AA64" s="251"/>
      <c r="AB64" s="251"/>
      <c r="AC64" s="251"/>
      <c r="AD64" s="251"/>
      <c r="AE64" s="251"/>
      <c r="AF64" s="251"/>
      <c r="AG64" s="251"/>
      <c r="AH64" s="251"/>
      <c r="AI64" s="251"/>
      <c r="AJ64" s="251"/>
      <c r="AK64" s="251"/>
      <c r="AL64" s="251"/>
      <c r="AM64" s="251"/>
      <c r="AN64" s="251"/>
      <c r="AO64" s="251"/>
      <c r="AP64" s="251"/>
      <c r="AQ64" s="251"/>
      <c r="AR64" s="251"/>
      <c r="AS64" s="251"/>
      <c r="AT64" s="251"/>
      <c r="AU64" s="251"/>
      <c r="AV64" s="251"/>
      <c r="AW64" s="251"/>
      <c r="AX64" s="251"/>
      <c r="AY64" s="251"/>
      <c r="AZ64" s="251"/>
      <c r="BA64" s="251"/>
      <c r="BB64" s="251"/>
      <c r="BC64" s="251"/>
      <c r="BD64" s="251"/>
      <c r="BE64" s="251"/>
      <c r="BF64" s="251"/>
      <c r="BG64" s="251"/>
      <c r="BH64" s="251"/>
      <c r="BI64" s="251"/>
      <c r="BJ64" s="251"/>
      <c r="BK64" s="251"/>
      <c r="BL64" s="251"/>
      <c r="BM64" s="251"/>
      <c r="BN64" s="251"/>
      <c r="BO64" s="251"/>
      <c r="BP64" s="251"/>
      <c r="BQ64" s="251"/>
      <c r="BR64" s="251"/>
      <c r="BS64" s="251"/>
      <c r="BT64" s="251"/>
      <c r="BU64" s="251"/>
      <c r="BV64" s="251"/>
      <c r="BW64" s="251"/>
      <c r="BX64" s="251"/>
      <c r="BY64" s="251"/>
      <c r="BZ64" s="251"/>
      <c r="CA64" s="251"/>
      <c r="CB64" s="251"/>
      <c r="CC64" s="251"/>
      <c r="CD64" s="251"/>
      <c r="CE64" s="251"/>
      <c r="CF64" s="251"/>
      <c r="CG64" s="251"/>
      <c r="CH64" s="251"/>
      <c r="CI64" s="251"/>
      <c r="CJ64" s="251"/>
      <c r="CK64" s="251"/>
      <c r="CL64" s="251"/>
      <c r="CM64" s="251"/>
      <c r="CN64" s="251"/>
      <c r="CO64" s="251"/>
      <c r="CP64" s="251"/>
      <c r="CQ64" s="251"/>
      <c r="CR64" s="251"/>
      <c r="CS64" s="251"/>
      <c r="CT64" s="251"/>
      <c r="CU64" s="251"/>
      <c r="CV64" s="251"/>
      <c r="CW64" s="251"/>
      <c r="CX64" s="251"/>
      <c r="CY64" s="251"/>
      <c r="CZ64" s="251"/>
      <c r="DA64" s="251"/>
      <c r="DB64" s="251"/>
      <c r="DC64" s="251"/>
      <c r="DD64" s="251"/>
      <c r="DE64" s="251"/>
      <c r="DF64" s="251"/>
      <c r="DG64" s="251"/>
      <c r="DH64" s="251"/>
      <c r="DI64" s="251"/>
      <c r="DJ64" s="251"/>
      <c r="DK64" s="460"/>
      <c r="DL64" s="251"/>
      <c r="DM64" s="251"/>
      <c r="DN64" s="251"/>
      <c r="DO64" s="251"/>
      <c r="DP64" s="251"/>
      <c r="DQ64" s="251"/>
      <c r="DR64" s="251"/>
      <c r="DS64" s="251"/>
      <c r="DT64" s="251"/>
      <c r="DU64" s="251"/>
      <c r="DV64" s="251"/>
      <c r="DW64" s="251"/>
      <c r="DX64" s="251"/>
      <c r="DY64" s="460"/>
      <c r="DZ64" s="251"/>
      <c r="EA64" s="251"/>
      <c r="EB64" s="251"/>
      <c r="EC64" s="251"/>
    </row>
    <row r="65" spans="2:216" s="250" customFormat="1" ht="12" x14ac:dyDescent="0.2"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251"/>
      <c r="V65" s="251"/>
      <c r="W65" s="251"/>
      <c r="X65" s="251"/>
      <c r="Y65" s="251"/>
      <c r="Z65" s="251"/>
      <c r="AA65" s="251"/>
      <c r="AB65" s="251"/>
      <c r="AC65" s="251"/>
      <c r="AD65" s="251"/>
      <c r="AE65" s="251"/>
      <c r="AF65" s="251"/>
      <c r="AG65" s="251"/>
      <c r="AH65" s="251"/>
      <c r="AI65" s="251"/>
      <c r="AJ65" s="251"/>
      <c r="AK65" s="251"/>
      <c r="AL65" s="251"/>
      <c r="AM65" s="251"/>
      <c r="AN65" s="251"/>
      <c r="AO65" s="251"/>
      <c r="AP65" s="251"/>
      <c r="AQ65" s="251"/>
      <c r="AR65" s="251"/>
      <c r="AS65" s="251"/>
      <c r="AT65" s="251"/>
      <c r="AU65" s="251"/>
      <c r="AV65" s="251"/>
      <c r="AW65" s="251"/>
      <c r="AX65" s="251"/>
      <c r="AY65" s="251"/>
      <c r="AZ65" s="251"/>
      <c r="BA65" s="251"/>
      <c r="BB65" s="251"/>
      <c r="BC65" s="251"/>
      <c r="BD65" s="251"/>
      <c r="BE65" s="251"/>
      <c r="BF65" s="251"/>
      <c r="BG65" s="251"/>
      <c r="BH65" s="251"/>
      <c r="BI65" s="251"/>
      <c r="BJ65" s="251"/>
      <c r="BK65" s="251"/>
      <c r="BL65" s="251"/>
      <c r="BM65" s="251"/>
      <c r="BN65" s="251"/>
      <c r="BO65" s="251"/>
      <c r="BP65" s="251"/>
      <c r="BQ65" s="251"/>
      <c r="BR65" s="251"/>
      <c r="BS65" s="251"/>
      <c r="BT65" s="251"/>
      <c r="BU65" s="251"/>
      <c r="BV65" s="251"/>
      <c r="BW65" s="251"/>
      <c r="BX65" s="251"/>
      <c r="BY65" s="251"/>
      <c r="BZ65" s="251"/>
      <c r="CA65" s="251"/>
      <c r="CB65" s="251"/>
      <c r="CC65" s="251"/>
      <c r="CD65" s="251"/>
      <c r="CE65" s="251"/>
      <c r="CF65" s="251"/>
      <c r="CG65" s="251"/>
      <c r="CH65" s="251"/>
      <c r="CI65" s="251"/>
      <c r="CJ65" s="251"/>
      <c r="CK65" s="251"/>
      <c r="CL65" s="251"/>
      <c r="CM65" s="251"/>
      <c r="CN65" s="251"/>
      <c r="CO65" s="251"/>
      <c r="CP65" s="251"/>
      <c r="CQ65" s="251"/>
      <c r="CR65" s="251"/>
      <c r="CS65" s="251"/>
      <c r="CT65" s="251"/>
      <c r="CU65" s="251"/>
      <c r="CV65" s="251"/>
      <c r="CW65" s="251"/>
      <c r="CX65" s="251"/>
      <c r="CY65" s="251"/>
      <c r="CZ65" s="251"/>
      <c r="DA65" s="251"/>
      <c r="DB65" s="251"/>
      <c r="DC65" s="251"/>
      <c r="DD65" s="251"/>
      <c r="DE65" s="251"/>
      <c r="DF65" s="251"/>
      <c r="DG65" s="251"/>
      <c r="DH65" s="251"/>
      <c r="DI65" s="251"/>
      <c r="DJ65" s="251"/>
      <c r="DK65" s="460"/>
      <c r="DL65" s="251"/>
      <c r="DM65" s="251"/>
      <c r="DN65" s="251"/>
      <c r="DO65" s="251"/>
      <c r="DP65" s="251"/>
      <c r="DQ65" s="251"/>
      <c r="DR65" s="251"/>
      <c r="DS65" s="251"/>
      <c r="DT65" s="251"/>
      <c r="DU65" s="251"/>
      <c r="DV65" s="251"/>
      <c r="DW65" s="251"/>
      <c r="DX65" s="251"/>
      <c r="DY65" s="460"/>
      <c r="DZ65" s="251"/>
      <c r="EA65" s="251"/>
      <c r="EB65" s="251"/>
      <c r="EC65" s="251"/>
    </row>
    <row r="66" spans="2:216" s="250" customFormat="1" ht="12" x14ac:dyDescent="0.2"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251"/>
      <c r="U66" s="251"/>
      <c r="V66" s="251"/>
      <c r="W66" s="251"/>
      <c r="X66" s="251"/>
      <c r="Y66" s="251"/>
      <c r="Z66" s="251"/>
      <c r="AA66" s="251"/>
      <c r="AB66" s="251"/>
      <c r="AC66" s="251"/>
      <c r="AD66" s="251"/>
      <c r="AE66" s="251"/>
      <c r="AF66" s="251"/>
      <c r="AG66" s="251"/>
      <c r="AH66" s="251"/>
      <c r="AI66" s="251"/>
      <c r="AJ66" s="251"/>
      <c r="AK66" s="251"/>
      <c r="AL66" s="251"/>
      <c r="AM66" s="251"/>
      <c r="AN66" s="251"/>
      <c r="AO66" s="251"/>
      <c r="AP66" s="251"/>
      <c r="AQ66" s="251"/>
      <c r="AR66" s="251"/>
      <c r="AS66" s="251"/>
      <c r="AT66" s="251"/>
      <c r="AU66" s="251"/>
      <c r="AV66" s="251"/>
      <c r="AW66" s="251"/>
      <c r="AX66" s="251"/>
      <c r="AY66" s="251"/>
      <c r="AZ66" s="251"/>
      <c r="BA66" s="251"/>
      <c r="BB66" s="251"/>
      <c r="BC66" s="251"/>
      <c r="BD66" s="251"/>
      <c r="BE66" s="251"/>
      <c r="BF66" s="251"/>
      <c r="BG66" s="251"/>
      <c r="BH66" s="251"/>
      <c r="BI66" s="251"/>
      <c r="BJ66" s="251"/>
      <c r="BK66" s="251"/>
      <c r="BL66" s="251"/>
      <c r="BM66" s="251"/>
      <c r="BN66" s="251"/>
      <c r="BO66" s="251"/>
      <c r="BP66" s="251"/>
      <c r="BQ66" s="251"/>
      <c r="BR66" s="251"/>
      <c r="BS66" s="251"/>
      <c r="BT66" s="251"/>
      <c r="BU66" s="251"/>
      <c r="BV66" s="251"/>
      <c r="BW66" s="251"/>
      <c r="BX66" s="251"/>
      <c r="BY66" s="251"/>
      <c r="BZ66" s="251"/>
      <c r="CA66" s="251"/>
      <c r="CB66" s="251"/>
      <c r="CC66" s="251"/>
      <c r="CD66" s="251"/>
      <c r="CE66" s="251"/>
      <c r="CF66" s="251"/>
      <c r="CG66" s="251"/>
      <c r="CH66" s="251"/>
      <c r="CI66" s="251"/>
      <c r="CJ66" s="251"/>
      <c r="CK66" s="251"/>
      <c r="CL66" s="251"/>
      <c r="CM66" s="251"/>
      <c r="CN66" s="251"/>
      <c r="CO66" s="251"/>
      <c r="CP66" s="251"/>
      <c r="CQ66" s="251"/>
      <c r="CR66" s="251"/>
      <c r="CS66" s="251"/>
      <c r="CT66" s="251"/>
      <c r="CU66" s="251"/>
      <c r="CV66" s="251"/>
      <c r="CW66" s="251"/>
      <c r="CX66" s="251"/>
      <c r="CY66" s="251"/>
      <c r="CZ66" s="251"/>
      <c r="DA66" s="251"/>
      <c r="DB66" s="251"/>
      <c r="DC66" s="251"/>
      <c r="DD66" s="251"/>
      <c r="DE66" s="251"/>
      <c r="DF66" s="251"/>
      <c r="DG66" s="251"/>
      <c r="DH66" s="251"/>
      <c r="DI66" s="251"/>
      <c r="DJ66" s="251"/>
      <c r="DK66" s="460"/>
      <c r="DL66" s="251"/>
      <c r="DM66" s="251"/>
      <c r="DN66" s="251"/>
      <c r="DO66" s="251"/>
      <c r="DP66" s="251"/>
      <c r="DQ66" s="251"/>
      <c r="DR66" s="251"/>
      <c r="DS66" s="251"/>
      <c r="DT66" s="251"/>
      <c r="DU66" s="251"/>
      <c r="DV66" s="251"/>
      <c r="DW66" s="251"/>
      <c r="DX66" s="251"/>
      <c r="DY66" s="460"/>
      <c r="DZ66" s="251"/>
      <c r="EA66" s="251"/>
      <c r="EB66" s="251"/>
      <c r="EC66" s="251"/>
    </row>
    <row r="67" spans="2:216" s="250" customFormat="1" ht="12" x14ac:dyDescent="0.2"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51"/>
      <c r="V67" s="251"/>
      <c r="W67" s="251"/>
      <c r="X67" s="251"/>
      <c r="Y67" s="251"/>
      <c r="Z67" s="251"/>
      <c r="AA67" s="251"/>
      <c r="AB67" s="251"/>
      <c r="AC67" s="251"/>
      <c r="AD67" s="251"/>
      <c r="AE67" s="251"/>
      <c r="AF67" s="251"/>
      <c r="AG67" s="251"/>
      <c r="AH67" s="251"/>
      <c r="AI67" s="251"/>
      <c r="AJ67" s="251"/>
      <c r="AK67" s="251"/>
      <c r="AL67" s="251"/>
      <c r="AM67" s="251"/>
      <c r="AN67" s="251"/>
      <c r="AO67" s="251"/>
      <c r="AP67" s="251"/>
      <c r="AQ67" s="251"/>
      <c r="AR67" s="251"/>
      <c r="AS67" s="251"/>
      <c r="AT67" s="251"/>
      <c r="AU67" s="251"/>
      <c r="AV67" s="251"/>
      <c r="AW67" s="251"/>
      <c r="AX67" s="251"/>
      <c r="AY67" s="251"/>
      <c r="AZ67" s="251"/>
      <c r="BA67" s="251"/>
      <c r="BB67" s="251"/>
      <c r="BC67" s="251"/>
      <c r="BD67" s="251"/>
      <c r="BE67" s="251"/>
      <c r="BF67" s="251"/>
      <c r="BG67" s="251"/>
      <c r="BH67" s="251"/>
      <c r="BI67" s="251"/>
      <c r="BJ67" s="251"/>
      <c r="BK67" s="251"/>
      <c r="BL67" s="251"/>
      <c r="BM67" s="251"/>
      <c r="BN67" s="251"/>
      <c r="BO67" s="251"/>
      <c r="BP67" s="251"/>
      <c r="BQ67" s="251"/>
      <c r="BR67" s="251"/>
      <c r="BS67" s="251"/>
      <c r="BT67" s="251"/>
      <c r="BU67" s="251"/>
      <c r="BV67" s="251"/>
      <c r="BW67" s="251"/>
      <c r="BX67" s="251"/>
      <c r="BY67" s="251"/>
      <c r="BZ67" s="251"/>
      <c r="CA67" s="251"/>
      <c r="CB67" s="251"/>
      <c r="CC67" s="251"/>
      <c r="CD67" s="251"/>
      <c r="CE67" s="251"/>
      <c r="CF67" s="251"/>
      <c r="CG67" s="251"/>
      <c r="CH67" s="251"/>
      <c r="CI67" s="251"/>
      <c r="CJ67" s="251"/>
      <c r="CK67" s="251"/>
      <c r="CL67" s="251"/>
      <c r="CM67" s="251"/>
      <c r="CN67" s="251"/>
      <c r="CO67" s="251"/>
      <c r="CP67" s="251"/>
      <c r="CQ67" s="251"/>
      <c r="CR67" s="251"/>
      <c r="CS67" s="251"/>
      <c r="CT67" s="251"/>
      <c r="CU67" s="251"/>
      <c r="CV67" s="251"/>
      <c r="CW67" s="251"/>
      <c r="CX67" s="251"/>
      <c r="CY67" s="251"/>
      <c r="CZ67" s="251"/>
      <c r="DA67" s="251"/>
      <c r="DB67" s="251"/>
      <c r="DC67" s="251"/>
      <c r="DD67" s="251"/>
      <c r="DE67" s="251"/>
      <c r="DF67" s="251"/>
      <c r="DG67" s="251"/>
      <c r="DH67" s="251"/>
      <c r="DI67" s="251"/>
      <c r="DJ67" s="251"/>
      <c r="DK67" s="460"/>
      <c r="DL67" s="251"/>
      <c r="DM67" s="251"/>
      <c r="DN67" s="251"/>
      <c r="DO67" s="251"/>
      <c r="DP67" s="251"/>
      <c r="DQ67" s="251"/>
      <c r="DR67" s="251"/>
      <c r="DS67" s="251"/>
      <c r="DT67" s="251"/>
      <c r="DU67" s="251"/>
      <c r="DV67" s="251"/>
      <c r="DW67" s="251"/>
      <c r="DX67" s="251"/>
      <c r="DY67" s="460"/>
      <c r="DZ67" s="251"/>
      <c r="EA67" s="251"/>
      <c r="EB67" s="251"/>
      <c r="EC67" s="251"/>
    </row>
    <row r="68" spans="2:216" s="250" customFormat="1" ht="12" x14ac:dyDescent="0.2">
      <c r="E68" s="251"/>
      <c r="F68" s="251"/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V68" s="251"/>
      <c r="W68" s="251"/>
      <c r="X68" s="251"/>
      <c r="Y68" s="251"/>
      <c r="Z68" s="251"/>
      <c r="AA68" s="251"/>
      <c r="AB68" s="251"/>
      <c r="AC68" s="251"/>
      <c r="AD68" s="251"/>
      <c r="AE68" s="251"/>
      <c r="AF68" s="251"/>
      <c r="AG68" s="251"/>
      <c r="AH68" s="251"/>
      <c r="AI68" s="251"/>
      <c r="AJ68" s="251"/>
      <c r="AK68" s="251"/>
      <c r="AL68" s="251"/>
      <c r="AM68" s="251"/>
      <c r="AN68" s="251"/>
      <c r="AO68" s="251"/>
      <c r="AP68" s="251"/>
      <c r="AQ68" s="251"/>
      <c r="AR68" s="251"/>
      <c r="AS68" s="251"/>
      <c r="AT68" s="251"/>
      <c r="AU68" s="251"/>
      <c r="AV68" s="251"/>
      <c r="AW68" s="251"/>
      <c r="AX68" s="251"/>
      <c r="AY68" s="251"/>
      <c r="AZ68" s="251"/>
      <c r="BA68" s="251"/>
      <c r="BB68" s="251"/>
      <c r="BC68" s="251"/>
      <c r="BD68" s="251"/>
      <c r="BE68" s="251"/>
      <c r="BF68" s="251"/>
      <c r="BG68" s="251"/>
      <c r="BH68" s="251"/>
      <c r="BI68" s="251"/>
      <c r="BJ68" s="251"/>
      <c r="BK68" s="251"/>
      <c r="BL68" s="251"/>
      <c r="BM68" s="251"/>
      <c r="BN68" s="251"/>
      <c r="BO68" s="251"/>
      <c r="BP68" s="251"/>
      <c r="BQ68" s="251"/>
      <c r="BR68" s="251"/>
      <c r="BS68" s="251"/>
      <c r="BT68" s="251"/>
      <c r="BU68" s="251"/>
      <c r="BV68" s="251"/>
      <c r="BW68" s="251"/>
      <c r="BX68" s="251"/>
      <c r="BY68" s="251"/>
      <c r="BZ68" s="251"/>
      <c r="CA68" s="251"/>
      <c r="CB68" s="251"/>
      <c r="CC68" s="251"/>
      <c r="CD68" s="251"/>
      <c r="CE68" s="251"/>
      <c r="CF68" s="251"/>
      <c r="CG68" s="251"/>
      <c r="CH68" s="251"/>
      <c r="CI68" s="251"/>
      <c r="CJ68" s="251"/>
      <c r="CK68" s="251"/>
      <c r="CL68" s="251"/>
      <c r="CM68" s="251"/>
      <c r="CN68" s="251"/>
      <c r="CO68" s="251"/>
      <c r="CP68" s="251"/>
      <c r="CQ68" s="251"/>
      <c r="CR68" s="251"/>
      <c r="CS68" s="251"/>
      <c r="CT68" s="251"/>
      <c r="CU68" s="251"/>
      <c r="CV68" s="251"/>
      <c r="CW68" s="251"/>
      <c r="CX68" s="251"/>
      <c r="CY68" s="251"/>
      <c r="CZ68" s="251"/>
      <c r="DA68" s="251"/>
      <c r="DB68" s="251"/>
      <c r="DC68" s="251"/>
      <c r="DD68" s="251"/>
      <c r="DE68" s="251"/>
      <c r="DF68" s="251"/>
      <c r="DG68" s="251"/>
      <c r="DH68" s="251"/>
      <c r="DI68" s="251"/>
      <c r="DJ68" s="251"/>
      <c r="DK68" s="460"/>
      <c r="DL68" s="251"/>
      <c r="DM68" s="251"/>
      <c r="DN68" s="251"/>
      <c r="DO68" s="251"/>
      <c r="DP68" s="251"/>
      <c r="DQ68" s="251"/>
      <c r="DR68" s="251"/>
      <c r="DS68" s="251"/>
      <c r="DT68" s="251"/>
      <c r="DU68" s="251"/>
      <c r="DV68" s="251"/>
      <c r="DW68" s="251"/>
      <c r="DX68" s="251"/>
      <c r="DY68" s="460"/>
      <c r="DZ68" s="251"/>
      <c r="EA68" s="251"/>
      <c r="EB68" s="251"/>
      <c r="EC68" s="251"/>
    </row>
    <row r="69" spans="2:216" s="250" customFormat="1" ht="12" x14ac:dyDescent="0.2"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1"/>
      <c r="P69" s="251"/>
      <c r="Q69" s="251"/>
      <c r="R69" s="251"/>
      <c r="S69" s="251"/>
      <c r="T69" s="251"/>
      <c r="U69" s="251"/>
      <c r="V69" s="251"/>
      <c r="W69" s="251"/>
      <c r="X69" s="251"/>
      <c r="Y69" s="251"/>
      <c r="Z69" s="251"/>
      <c r="AA69" s="251"/>
      <c r="AB69" s="251"/>
      <c r="AC69" s="251"/>
      <c r="AD69" s="251"/>
      <c r="AE69" s="251"/>
      <c r="AF69" s="251"/>
      <c r="AG69" s="251"/>
      <c r="AH69" s="251"/>
      <c r="AI69" s="251"/>
      <c r="AJ69" s="251"/>
      <c r="AK69" s="251"/>
      <c r="AL69" s="251"/>
      <c r="AM69" s="251"/>
      <c r="AN69" s="251"/>
      <c r="AO69" s="251"/>
      <c r="AP69" s="251"/>
      <c r="AQ69" s="251"/>
      <c r="AR69" s="251"/>
      <c r="AS69" s="251"/>
      <c r="AT69" s="251"/>
      <c r="AU69" s="251"/>
      <c r="AV69" s="251"/>
      <c r="AW69" s="251"/>
      <c r="AX69" s="251"/>
      <c r="AY69" s="251"/>
      <c r="AZ69" s="251"/>
      <c r="BA69" s="251"/>
      <c r="BB69" s="251"/>
      <c r="BC69" s="251"/>
      <c r="BD69" s="251"/>
      <c r="BE69" s="251"/>
      <c r="BF69" s="251"/>
      <c r="BG69" s="251"/>
      <c r="BH69" s="251"/>
      <c r="BI69" s="251"/>
      <c r="BJ69" s="251"/>
      <c r="BK69" s="251"/>
      <c r="BL69" s="251"/>
      <c r="BM69" s="251"/>
      <c r="BN69" s="251"/>
      <c r="BO69" s="251"/>
      <c r="BP69" s="251"/>
      <c r="BQ69" s="251"/>
      <c r="BR69" s="251"/>
      <c r="BS69" s="251"/>
      <c r="BT69" s="251"/>
      <c r="BU69" s="251"/>
      <c r="BV69" s="251"/>
      <c r="BW69" s="251"/>
      <c r="BX69" s="251"/>
      <c r="BY69" s="251"/>
      <c r="BZ69" s="251"/>
      <c r="CA69" s="251"/>
      <c r="CB69" s="251"/>
      <c r="CC69" s="251"/>
      <c r="CD69" s="251"/>
      <c r="CE69" s="251"/>
      <c r="CF69" s="251"/>
      <c r="CG69" s="251"/>
      <c r="CH69" s="251"/>
      <c r="CI69" s="251"/>
      <c r="CJ69" s="251"/>
      <c r="CK69" s="251"/>
      <c r="CL69" s="251"/>
      <c r="CM69" s="251"/>
      <c r="CN69" s="251"/>
      <c r="CO69" s="251"/>
      <c r="CP69" s="251"/>
      <c r="CQ69" s="251"/>
      <c r="CR69" s="251"/>
      <c r="CS69" s="251"/>
      <c r="CT69" s="251"/>
      <c r="CU69" s="251"/>
      <c r="CV69" s="251"/>
      <c r="CW69" s="251"/>
      <c r="CX69" s="251"/>
      <c r="CY69" s="251"/>
      <c r="CZ69" s="251"/>
      <c r="DA69" s="251"/>
      <c r="DB69" s="251"/>
      <c r="DC69" s="251"/>
      <c r="DD69" s="251"/>
      <c r="DE69" s="251"/>
      <c r="DF69" s="251"/>
      <c r="DG69" s="251"/>
      <c r="DH69" s="251"/>
      <c r="DI69" s="251"/>
      <c r="DJ69" s="251"/>
      <c r="DK69" s="460"/>
      <c r="DL69" s="251"/>
      <c r="DM69" s="251"/>
      <c r="DN69" s="251"/>
      <c r="DO69" s="251"/>
      <c r="DP69" s="251"/>
      <c r="DQ69" s="251"/>
      <c r="DR69" s="251"/>
      <c r="DS69" s="251"/>
      <c r="DT69" s="251"/>
      <c r="DU69" s="251"/>
      <c r="DV69" s="251"/>
      <c r="DW69" s="251"/>
      <c r="DX69" s="251"/>
      <c r="DY69" s="460"/>
      <c r="DZ69" s="251"/>
      <c r="EA69" s="251"/>
      <c r="EB69" s="251"/>
      <c r="EC69" s="251"/>
    </row>
    <row r="70" spans="2:216" s="250" customFormat="1" ht="12" x14ac:dyDescent="0.2">
      <c r="E70" s="251"/>
      <c r="F70" s="251"/>
      <c r="G70" s="251"/>
      <c r="H70" s="251"/>
      <c r="I70" s="251"/>
      <c r="J70" s="251"/>
      <c r="K70" s="251"/>
      <c r="L70" s="251"/>
      <c r="M70" s="251"/>
      <c r="N70" s="251"/>
      <c r="O70" s="251"/>
      <c r="P70" s="251"/>
      <c r="Q70" s="251"/>
      <c r="R70" s="251"/>
      <c r="S70" s="251"/>
      <c r="T70" s="251"/>
      <c r="U70" s="251"/>
      <c r="V70" s="251"/>
      <c r="W70" s="251"/>
      <c r="X70" s="251"/>
      <c r="Y70" s="251"/>
      <c r="Z70" s="251"/>
      <c r="AA70" s="251"/>
      <c r="AB70" s="251"/>
      <c r="AC70" s="251"/>
      <c r="AD70" s="251"/>
      <c r="AE70" s="251"/>
      <c r="AF70" s="251"/>
      <c r="AG70" s="251"/>
      <c r="AH70" s="251"/>
      <c r="AI70" s="251"/>
      <c r="AJ70" s="251"/>
      <c r="AK70" s="251"/>
      <c r="AL70" s="251"/>
      <c r="AM70" s="251"/>
      <c r="AN70" s="251"/>
      <c r="AO70" s="251"/>
      <c r="AP70" s="251"/>
      <c r="AQ70" s="251"/>
      <c r="AR70" s="251"/>
      <c r="AS70" s="251"/>
      <c r="AT70" s="251"/>
      <c r="AU70" s="251"/>
      <c r="AV70" s="251"/>
      <c r="AW70" s="251"/>
      <c r="AX70" s="251"/>
      <c r="AY70" s="251"/>
      <c r="AZ70" s="251"/>
      <c r="BA70" s="251"/>
      <c r="BB70" s="251"/>
      <c r="BC70" s="251"/>
      <c r="BD70" s="251"/>
      <c r="BE70" s="251"/>
      <c r="BF70" s="251"/>
      <c r="BG70" s="251"/>
      <c r="BH70" s="251"/>
      <c r="BI70" s="251"/>
      <c r="BJ70" s="251"/>
      <c r="BK70" s="251"/>
      <c r="BL70" s="251"/>
      <c r="BM70" s="251"/>
      <c r="BN70" s="251"/>
      <c r="BO70" s="251"/>
      <c r="BP70" s="251"/>
      <c r="BQ70" s="251"/>
      <c r="BR70" s="251"/>
      <c r="BS70" s="251"/>
      <c r="BT70" s="251"/>
      <c r="BU70" s="251"/>
      <c r="BV70" s="251"/>
      <c r="BW70" s="251"/>
      <c r="BX70" s="251"/>
      <c r="BY70" s="251"/>
      <c r="BZ70" s="251"/>
      <c r="CA70" s="251"/>
      <c r="CB70" s="251"/>
      <c r="CC70" s="251"/>
      <c r="CD70" s="251"/>
      <c r="CE70" s="251"/>
      <c r="CF70" s="251"/>
      <c r="CG70" s="251"/>
      <c r="CH70" s="251"/>
      <c r="CI70" s="251"/>
      <c r="CJ70" s="251"/>
      <c r="CK70" s="251"/>
      <c r="CL70" s="251"/>
      <c r="CM70" s="251"/>
      <c r="CN70" s="251"/>
      <c r="CO70" s="251"/>
      <c r="CP70" s="251"/>
      <c r="CQ70" s="251"/>
      <c r="CR70" s="251"/>
      <c r="CS70" s="251"/>
      <c r="CT70" s="251"/>
      <c r="CU70" s="251"/>
      <c r="CV70" s="251"/>
      <c r="CW70" s="251"/>
      <c r="CX70" s="251"/>
      <c r="CY70" s="251"/>
      <c r="CZ70" s="251"/>
      <c r="DA70" s="251"/>
      <c r="DB70" s="251"/>
      <c r="DC70" s="251"/>
      <c r="DD70" s="251"/>
      <c r="DE70" s="251"/>
      <c r="DF70" s="251"/>
      <c r="DG70" s="251"/>
      <c r="DH70" s="251"/>
      <c r="DI70" s="251"/>
      <c r="DJ70" s="251"/>
      <c r="DK70" s="460"/>
      <c r="DL70" s="251"/>
      <c r="DM70" s="251"/>
      <c r="DN70" s="251"/>
      <c r="DO70" s="251"/>
      <c r="DP70" s="251"/>
      <c r="DQ70" s="251"/>
      <c r="DR70" s="251"/>
      <c r="DS70" s="251"/>
      <c r="DT70" s="251"/>
      <c r="DU70" s="251"/>
      <c r="DV70" s="251"/>
      <c r="DW70" s="251"/>
      <c r="DX70" s="251"/>
      <c r="DY70" s="460"/>
      <c r="DZ70" s="251"/>
      <c r="EA70" s="251"/>
      <c r="EB70" s="251"/>
      <c r="EC70" s="251"/>
    </row>
    <row r="71" spans="2:216" s="250" customFormat="1" ht="12" x14ac:dyDescent="0.2">
      <c r="E71" s="251"/>
      <c r="F71" s="251"/>
      <c r="G71" s="251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1"/>
      <c r="V71" s="251"/>
      <c r="W71" s="251"/>
      <c r="X71" s="251"/>
      <c r="Y71" s="251"/>
      <c r="Z71" s="251"/>
      <c r="AA71" s="251"/>
      <c r="AB71" s="251"/>
      <c r="AC71" s="251"/>
      <c r="AD71" s="251"/>
      <c r="AE71" s="251"/>
      <c r="AF71" s="251"/>
      <c r="AG71" s="251"/>
      <c r="AH71" s="251"/>
      <c r="AI71" s="251"/>
      <c r="AJ71" s="251"/>
      <c r="AK71" s="251"/>
      <c r="AL71" s="251"/>
      <c r="AM71" s="251"/>
      <c r="AN71" s="251"/>
      <c r="AO71" s="251"/>
      <c r="AP71" s="251"/>
      <c r="AQ71" s="251"/>
      <c r="AR71" s="251"/>
      <c r="AS71" s="251"/>
      <c r="AT71" s="251"/>
      <c r="AU71" s="251"/>
      <c r="AV71" s="251"/>
      <c r="AW71" s="251"/>
      <c r="AX71" s="251"/>
      <c r="AY71" s="251"/>
      <c r="AZ71" s="251"/>
      <c r="BA71" s="251"/>
      <c r="BB71" s="251"/>
      <c r="BC71" s="251"/>
      <c r="BD71" s="251"/>
      <c r="BE71" s="251"/>
      <c r="BF71" s="251"/>
      <c r="BG71" s="251"/>
      <c r="BH71" s="251"/>
      <c r="BI71" s="251"/>
      <c r="BJ71" s="251"/>
      <c r="BK71" s="251"/>
      <c r="BL71" s="251"/>
      <c r="BM71" s="251"/>
      <c r="BN71" s="251"/>
      <c r="BO71" s="251"/>
      <c r="BP71" s="251"/>
      <c r="BQ71" s="251"/>
      <c r="BR71" s="251"/>
      <c r="BS71" s="251"/>
      <c r="BT71" s="251"/>
      <c r="BU71" s="251"/>
      <c r="BV71" s="251"/>
      <c r="BW71" s="251"/>
      <c r="BX71" s="251"/>
      <c r="BY71" s="251"/>
      <c r="BZ71" s="251"/>
      <c r="CA71" s="251"/>
      <c r="CB71" s="251"/>
      <c r="CC71" s="251"/>
      <c r="CD71" s="251"/>
      <c r="CE71" s="251"/>
      <c r="CF71" s="251"/>
      <c r="CG71" s="251"/>
      <c r="CH71" s="251"/>
      <c r="CI71" s="251"/>
      <c r="CJ71" s="251"/>
      <c r="CK71" s="251"/>
      <c r="CL71" s="251"/>
      <c r="CM71" s="251"/>
      <c r="CN71" s="251"/>
      <c r="CO71" s="251"/>
      <c r="CP71" s="251"/>
      <c r="CQ71" s="251"/>
      <c r="CR71" s="251"/>
      <c r="CS71" s="251"/>
      <c r="CT71" s="251"/>
      <c r="CU71" s="251"/>
      <c r="CV71" s="251"/>
      <c r="CW71" s="251"/>
      <c r="CX71" s="251"/>
      <c r="CY71" s="251"/>
      <c r="CZ71" s="251"/>
      <c r="DA71" s="251"/>
      <c r="DB71" s="251"/>
      <c r="DC71" s="251"/>
      <c r="DD71" s="251"/>
      <c r="DE71" s="251"/>
      <c r="DF71" s="251"/>
      <c r="DG71" s="251"/>
      <c r="DH71" s="251"/>
      <c r="DI71" s="251"/>
      <c r="DJ71" s="251"/>
      <c r="DK71" s="460"/>
      <c r="DL71" s="251"/>
      <c r="DM71" s="251"/>
      <c r="DN71" s="251"/>
      <c r="DO71" s="251"/>
      <c r="DP71" s="251"/>
      <c r="DQ71" s="251"/>
      <c r="DR71" s="251"/>
      <c r="DS71" s="251"/>
      <c r="DT71" s="251"/>
      <c r="DU71" s="251"/>
      <c r="DV71" s="251"/>
      <c r="DW71" s="251"/>
      <c r="DX71" s="251"/>
      <c r="DY71" s="460"/>
      <c r="DZ71" s="251"/>
      <c r="EA71" s="251"/>
      <c r="EB71" s="251"/>
      <c r="EC71" s="251"/>
    </row>
    <row r="72" spans="2:216" s="250" customFormat="1" ht="12" x14ac:dyDescent="0.2"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251"/>
      <c r="U72" s="251"/>
      <c r="V72" s="251"/>
      <c r="W72" s="251"/>
      <c r="X72" s="251"/>
      <c r="Y72" s="251"/>
      <c r="Z72" s="251"/>
      <c r="AA72" s="251"/>
      <c r="AB72" s="251"/>
      <c r="AC72" s="251"/>
      <c r="AD72" s="251"/>
      <c r="AE72" s="251"/>
      <c r="AF72" s="251"/>
      <c r="AG72" s="251"/>
      <c r="AH72" s="251"/>
      <c r="AI72" s="251"/>
      <c r="AJ72" s="251"/>
      <c r="AK72" s="251"/>
      <c r="AL72" s="251"/>
      <c r="AM72" s="251"/>
      <c r="AN72" s="251"/>
      <c r="AO72" s="251"/>
      <c r="AP72" s="251"/>
      <c r="AQ72" s="251"/>
      <c r="AR72" s="251"/>
      <c r="AS72" s="251"/>
      <c r="AT72" s="251"/>
      <c r="AU72" s="251"/>
      <c r="AV72" s="251"/>
      <c r="AW72" s="251"/>
      <c r="AX72" s="251"/>
      <c r="AY72" s="251"/>
      <c r="AZ72" s="251"/>
      <c r="BA72" s="251"/>
      <c r="BB72" s="251"/>
      <c r="BC72" s="251"/>
      <c r="BD72" s="251"/>
      <c r="BE72" s="251"/>
      <c r="BF72" s="251"/>
      <c r="BG72" s="251"/>
      <c r="BH72" s="251"/>
      <c r="BI72" s="251"/>
      <c r="BJ72" s="251"/>
      <c r="BK72" s="251"/>
      <c r="BL72" s="251"/>
      <c r="BM72" s="251"/>
      <c r="BN72" s="251"/>
      <c r="BO72" s="251"/>
      <c r="BP72" s="251"/>
      <c r="BQ72" s="251"/>
      <c r="BR72" s="251"/>
      <c r="BS72" s="251"/>
      <c r="BT72" s="251"/>
      <c r="BU72" s="251"/>
      <c r="BV72" s="251"/>
      <c r="BW72" s="251"/>
      <c r="BX72" s="251"/>
      <c r="BY72" s="251"/>
      <c r="BZ72" s="251"/>
      <c r="CA72" s="251"/>
      <c r="CB72" s="251"/>
      <c r="CC72" s="251"/>
      <c r="CD72" s="251"/>
      <c r="CE72" s="251"/>
      <c r="CF72" s="251"/>
      <c r="CG72" s="251"/>
      <c r="CH72" s="251"/>
      <c r="CI72" s="251"/>
      <c r="CJ72" s="251"/>
      <c r="CK72" s="251"/>
      <c r="CL72" s="251"/>
      <c r="CM72" s="251"/>
      <c r="CN72" s="251"/>
      <c r="CO72" s="251"/>
      <c r="CP72" s="251"/>
      <c r="CQ72" s="251"/>
      <c r="CR72" s="251"/>
      <c r="CS72" s="251"/>
      <c r="CT72" s="251"/>
      <c r="CU72" s="251"/>
      <c r="CV72" s="251"/>
      <c r="CW72" s="251"/>
      <c r="CX72" s="251"/>
      <c r="CY72" s="251"/>
      <c r="CZ72" s="251"/>
      <c r="DA72" s="251"/>
      <c r="DB72" s="251"/>
      <c r="DC72" s="251"/>
      <c r="DD72" s="251"/>
      <c r="DE72" s="251"/>
      <c r="DF72" s="251"/>
      <c r="DG72" s="251"/>
      <c r="DH72" s="251"/>
      <c r="DI72" s="251"/>
      <c r="DJ72" s="251"/>
      <c r="DK72" s="460"/>
      <c r="DL72" s="251"/>
      <c r="DM72" s="251"/>
      <c r="DN72" s="251"/>
      <c r="DO72" s="251"/>
      <c r="DP72" s="251"/>
      <c r="DQ72" s="251"/>
      <c r="DR72" s="251"/>
      <c r="DS72" s="251"/>
      <c r="DT72" s="251"/>
      <c r="DU72" s="251"/>
      <c r="DV72" s="251"/>
      <c r="DW72" s="251"/>
      <c r="DX72" s="251"/>
      <c r="DY72" s="460"/>
      <c r="DZ72" s="251"/>
      <c r="EA72" s="251"/>
      <c r="EB72" s="251"/>
      <c r="EC72" s="251"/>
    </row>
    <row r="73" spans="2:216" s="250" customFormat="1" ht="12" x14ac:dyDescent="0.2">
      <c r="E73" s="251"/>
      <c r="F73" s="251"/>
      <c r="G73" s="251"/>
      <c r="H73" s="251"/>
      <c r="I73" s="251"/>
      <c r="J73" s="251"/>
      <c r="K73" s="251"/>
      <c r="L73" s="251"/>
      <c r="M73" s="251"/>
      <c r="N73" s="251"/>
      <c r="O73" s="251"/>
      <c r="P73" s="251"/>
      <c r="Q73" s="251"/>
      <c r="R73" s="251"/>
      <c r="S73" s="251"/>
      <c r="T73" s="251"/>
      <c r="U73" s="251"/>
      <c r="V73" s="251"/>
      <c r="W73" s="251"/>
      <c r="X73" s="251"/>
      <c r="Y73" s="251"/>
      <c r="Z73" s="251"/>
      <c r="AA73" s="251"/>
      <c r="AB73" s="251"/>
      <c r="AC73" s="251"/>
      <c r="AD73" s="251"/>
      <c r="AE73" s="251"/>
      <c r="AF73" s="251"/>
      <c r="AG73" s="251"/>
      <c r="AH73" s="251"/>
      <c r="AI73" s="251"/>
      <c r="AJ73" s="251"/>
      <c r="AK73" s="251"/>
      <c r="AL73" s="251"/>
      <c r="AM73" s="251"/>
      <c r="AN73" s="251"/>
      <c r="AO73" s="251"/>
      <c r="AP73" s="251"/>
      <c r="AQ73" s="251"/>
      <c r="AR73" s="251"/>
      <c r="AS73" s="251"/>
      <c r="AT73" s="251"/>
      <c r="AU73" s="251"/>
      <c r="AV73" s="251"/>
      <c r="AW73" s="251"/>
      <c r="AX73" s="251"/>
      <c r="AY73" s="251"/>
      <c r="AZ73" s="251"/>
      <c r="BA73" s="251"/>
      <c r="BB73" s="251"/>
      <c r="BC73" s="251"/>
      <c r="BD73" s="251"/>
      <c r="BE73" s="251"/>
      <c r="BF73" s="251"/>
      <c r="BG73" s="251"/>
      <c r="BH73" s="251"/>
      <c r="BI73" s="251"/>
      <c r="BJ73" s="251"/>
      <c r="BK73" s="251"/>
      <c r="BL73" s="251"/>
      <c r="BM73" s="251"/>
      <c r="BN73" s="251"/>
      <c r="BO73" s="251"/>
      <c r="BP73" s="251"/>
      <c r="BQ73" s="251"/>
      <c r="BR73" s="251"/>
      <c r="BS73" s="251"/>
      <c r="BT73" s="251"/>
      <c r="BU73" s="251"/>
      <c r="BV73" s="251"/>
      <c r="BW73" s="251"/>
      <c r="BX73" s="251"/>
      <c r="BY73" s="251"/>
      <c r="BZ73" s="251"/>
      <c r="CA73" s="251"/>
      <c r="CB73" s="251"/>
      <c r="CC73" s="251"/>
      <c r="CD73" s="251"/>
      <c r="CE73" s="251"/>
      <c r="CF73" s="251"/>
      <c r="CG73" s="251"/>
      <c r="CH73" s="251"/>
      <c r="CI73" s="251"/>
      <c r="CJ73" s="251"/>
      <c r="CK73" s="251"/>
      <c r="CL73" s="251"/>
      <c r="CM73" s="251"/>
      <c r="CN73" s="251"/>
      <c r="CO73" s="251"/>
      <c r="CP73" s="251"/>
      <c r="CQ73" s="251"/>
      <c r="CR73" s="251"/>
      <c r="CS73" s="251"/>
      <c r="CT73" s="251"/>
      <c r="CU73" s="251"/>
      <c r="CV73" s="251"/>
      <c r="CW73" s="251"/>
      <c r="CX73" s="251"/>
      <c r="CY73" s="251"/>
      <c r="CZ73" s="251"/>
      <c r="DA73" s="251"/>
      <c r="DB73" s="251"/>
      <c r="DC73" s="251"/>
      <c r="DD73" s="251"/>
      <c r="DE73" s="251"/>
      <c r="DF73" s="251"/>
      <c r="DG73" s="251"/>
      <c r="DH73" s="251"/>
      <c r="DI73" s="251"/>
      <c r="DJ73" s="251"/>
      <c r="DK73" s="460"/>
      <c r="DL73" s="251"/>
      <c r="DM73" s="251"/>
      <c r="DN73" s="251"/>
      <c r="DO73" s="251"/>
      <c r="DP73" s="251"/>
      <c r="DQ73" s="251"/>
      <c r="DR73" s="251"/>
      <c r="DS73" s="251"/>
      <c r="DT73" s="251"/>
      <c r="DU73" s="251"/>
      <c r="DV73" s="251"/>
      <c r="DW73" s="251"/>
      <c r="DX73" s="251"/>
      <c r="DY73" s="460"/>
      <c r="DZ73" s="251"/>
      <c r="EA73" s="251"/>
      <c r="EB73" s="251"/>
      <c r="EC73" s="251"/>
    </row>
    <row r="74" spans="2:216" s="250" customFormat="1" ht="12" x14ac:dyDescent="0.2">
      <c r="E74" s="251"/>
      <c r="F74" s="251"/>
      <c r="G74" s="251"/>
      <c r="H74" s="251"/>
      <c r="I74" s="251"/>
      <c r="J74" s="251"/>
      <c r="K74" s="251"/>
      <c r="L74" s="251"/>
      <c r="M74" s="251"/>
      <c r="N74" s="251"/>
      <c r="O74" s="251"/>
      <c r="P74" s="251"/>
      <c r="Q74" s="251"/>
      <c r="R74" s="251"/>
      <c r="S74" s="251"/>
      <c r="T74" s="251"/>
      <c r="U74" s="251"/>
      <c r="V74" s="251"/>
      <c r="W74" s="251"/>
      <c r="X74" s="251"/>
      <c r="Y74" s="251"/>
      <c r="Z74" s="251"/>
      <c r="AA74" s="251"/>
      <c r="AB74" s="251"/>
      <c r="AC74" s="251"/>
      <c r="AD74" s="251"/>
      <c r="AE74" s="251"/>
      <c r="AF74" s="251"/>
      <c r="AG74" s="251"/>
      <c r="AH74" s="251"/>
      <c r="AI74" s="251"/>
      <c r="AJ74" s="251"/>
      <c r="AK74" s="251"/>
      <c r="AL74" s="251"/>
      <c r="AM74" s="251"/>
      <c r="AN74" s="251"/>
      <c r="AO74" s="251"/>
      <c r="AP74" s="251"/>
      <c r="AQ74" s="251"/>
      <c r="AR74" s="251"/>
      <c r="AS74" s="251"/>
      <c r="AT74" s="251"/>
      <c r="AU74" s="251"/>
      <c r="AV74" s="251"/>
      <c r="AW74" s="251"/>
      <c r="AX74" s="251"/>
      <c r="AY74" s="251"/>
      <c r="AZ74" s="251"/>
      <c r="BA74" s="251"/>
      <c r="BB74" s="251"/>
      <c r="BC74" s="251"/>
      <c r="BD74" s="251"/>
      <c r="BE74" s="251"/>
      <c r="BF74" s="251"/>
      <c r="BG74" s="251"/>
      <c r="BH74" s="251"/>
      <c r="BI74" s="251"/>
      <c r="BJ74" s="251"/>
      <c r="BK74" s="251"/>
      <c r="BL74" s="251"/>
      <c r="BM74" s="251"/>
      <c r="BN74" s="251"/>
      <c r="BO74" s="251"/>
      <c r="BP74" s="251"/>
      <c r="BQ74" s="251"/>
      <c r="BR74" s="251"/>
      <c r="BS74" s="251"/>
      <c r="BT74" s="251"/>
      <c r="BU74" s="251"/>
      <c r="BV74" s="251"/>
      <c r="BW74" s="251"/>
      <c r="BX74" s="251"/>
      <c r="BY74" s="251"/>
      <c r="BZ74" s="251"/>
      <c r="CA74" s="251"/>
      <c r="CB74" s="251"/>
      <c r="CC74" s="251"/>
      <c r="CD74" s="251"/>
      <c r="CE74" s="251"/>
      <c r="CF74" s="251"/>
      <c r="CG74" s="251"/>
      <c r="CH74" s="251"/>
      <c r="CI74" s="251"/>
      <c r="CJ74" s="251"/>
      <c r="CK74" s="251"/>
      <c r="CL74" s="251"/>
      <c r="CM74" s="251"/>
      <c r="CN74" s="251"/>
      <c r="CO74" s="251"/>
      <c r="CP74" s="251"/>
      <c r="CQ74" s="251"/>
      <c r="CR74" s="251"/>
      <c r="CS74" s="251"/>
      <c r="CT74" s="251"/>
      <c r="CU74" s="251"/>
      <c r="CV74" s="251"/>
      <c r="CW74" s="251"/>
      <c r="CX74" s="251"/>
      <c r="CY74" s="251"/>
      <c r="CZ74" s="251"/>
      <c r="DA74" s="251"/>
      <c r="DB74" s="251"/>
      <c r="DC74" s="251"/>
      <c r="DD74" s="251"/>
      <c r="DE74" s="251"/>
      <c r="DF74" s="251"/>
      <c r="DG74" s="251"/>
      <c r="DH74" s="251"/>
      <c r="DI74" s="251"/>
      <c r="DJ74" s="251"/>
      <c r="DK74" s="460"/>
      <c r="DL74" s="251"/>
      <c r="DM74" s="251"/>
      <c r="DN74" s="251"/>
      <c r="DO74" s="251"/>
      <c r="DP74" s="251"/>
      <c r="DQ74" s="251"/>
      <c r="DR74" s="251"/>
      <c r="DS74" s="251"/>
      <c r="DT74" s="251"/>
      <c r="DU74" s="251"/>
      <c r="DV74" s="251"/>
      <c r="DW74" s="251"/>
      <c r="DX74" s="251"/>
      <c r="DY74" s="460"/>
      <c r="DZ74" s="251"/>
      <c r="EA74" s="251"/>
      <c r="EB74" s="251"/>
      <c r="EC74" s="251"/>
    </row>
    <row r="75" spans="2:216" s="250" customFormat="1" ht="12" x14ac:dyDescent="0.2">
      <c r="E75" s="251"/>
      <c r="F75" s="251"/>
      <c r="G75" s="251"/>
      <c r="H75" s="251"/>
      <c r="I75" s="251"/>
      <c r="J75" s="251"/>
      <c r="K75" s="251"/>
      <c r="L75" s="251"/>
      <c r="M75" s="251"/>
      <c r="N75" s="251"/>
      <c r="O75" s="251"/>
      <c r="P75" s="251"/>
      <c r="Q75" s="251"/>
      <c r="R75" s="251"/>
      <c r="S75" s="251"/>
      <c r="T75" s="251"/>
      <c r="U75" s="251"/>
      <c r="V75" s="251"/>
      <c r="W75" s="251"/>
      <c r="X75" s="251"/>
      <c r="Y75" s="251"/>
      <c r="Z75" s="251"/>
      <c r="AA75" s="251"/>
      <c r="AB75" s="251"/>
      <c r="AC75" s="251"/>
      <c r="AD75" s="251"/>
      <c r="AE75" s="251"/>
      <c r="AF75" s="251"/>
      <c r="AG75" s="251"/>
      <c r="AH75" s="251"/>
      <c r="AI75" s="251"/>
      <c r="AJ75" s="251"/>
      <c r="AK75" s="251"/>
      <c r="AL75" s="251"/>
      <c r="AM75" s="251"/>
      <c r="AN75" s="251"/>
      <c r="AO75" s="251"/>
      <c r="AP75" s="251"/>
      <c r="AQ75" s="251"/>
      <c r="AR75" s="251"/>
      <c r="AS75" s="251"/>
      <c r="AT75" s="251"/>
      <c r="AU75" s="251"/>
      <c r="AV75" s="251"/>
      <c r="AW75" s="251"/>
      <c r="AX75" s="251"/>
      <c r="AY75" s="251"/>
      <c r="AZ75" s="251"/>
      <c r="BA75" s="251"/>
      <c r="BB75" s="251"/>
      <c r="BC75" s="251"/>
      <c r="BD75" s="251"/>
      <c r="BE75" s="251"/>
      <c r="BF75" s="251"/>
      <c r="BG75" s="251"/>
      <c r="BH75" s="251"/>
      <c r="BI75" s="251"/>
      <c r="BJ75" s="251"/>
      <c r="BK75" s="251"/>
      <c r="BL75" s="251"/>
      <c r="BM75" s="251"/>
      <c r="BN75" s="251"/>
      <c r="BO75" s="251"/>
      <c r="BP75" s="251"/>
      <c r="BQ75" s="251"/>
      <c r="BR75" s="251"/>
      <c r="BS75" s="251"/>
      <c r="BT75" s="251"/>
      <c r="BU75" s="251"/>
      <c r="BV75" s="251"/>
      <c r="BW75" s="251"/>
      <c r="BX75" s="251"/>
      <c r="BY75" s="251"/>
      <c r="BZ75" s="251"/>
      <c r="CA75" s="251"/>
      <c r="CB75" s="251"/>
      <c r="CC75" s="251"/>
      <c r="CD75" s="251"/>
      <c r="CE75" s="251"/>
      <c r="CF75" s="251"/>
      <c r="CG75" s="251"/>
      <c r="CH75" s="251"/>
      <c r="CI75" s="251"/>
      <c r="CJ75" s="251"/>
      <c r="CK75" s="251"/>
      <c r="CL75" s="251"/>
      <c r="CM75" s="251"/>
      <c r="CN75" s="251"/>
      <c r="CO75" s="251"/>
      <c r="CP75" s="251"/>
      <c r="CQ75" s="251"/>
      <c r="CR75" s="251"/>
      <c r="CS75" s="251"/>
      <c r="CT75" s="251"/>
      <c r="CU75" s="251"/>
      <c r="CV75" s="251"/>
      <c r="CW75" s="251"/>
      <c r="CX75" s="251"/>
      <c r="CY75" s="251"/>
      <c r="CZ75" s="251"/>
      <c r="DA75" s="251"/>
      <c r="DB75" s="251"/>
      <c r="DC75" s="251"/>
      <c r="DD75" s="251"/>
      <c r="DE75" s="251"/>
      <c r="DF75" s="251"/>
      <c r="DG75" s="251"/>
      <c r="DH75" s="251"/>
      <c r="DI75" s="251"/>
      <c r="DJ75" s="251"/>
      <c r="DK75" s="460"/>
      <c r="DL75" s="251"/>
      <c r="DM75" s="251"/>
      <c r="DN75" s="251"/>
      <c r="DO75" s="251"/>
      <c r="DP75" s="251"/>
      <c r="DQ75" s="251"/>
      <c r="DR75" s="251"/>
      <c r="DS75" s="251"/>
      <c r="DT75" s="251"/>
      <c r="DU75" s="251"/>
      <c r="DV75" s="251"/>
      <c r="DW75" s="251"/>
      <c r="DX75" s="251"/>
      <c r="DY75" s="460"/>
      <c r="DZ75" s="251"/>
      <c r="EA75" s="251"/>
      <c r="EB75" s="251"/>
      <c r="EC75" s="251"/>
    </row>
    <row r="76" spans="2:216" s="250" customFormat="1" ht="12" x14ac:dyDescent="0.2">
      <c r="E76" s="251"/>
      <c r="F76" s="251"/>
      <c r="G76" s="251"/>
      <c r="H76" s="251"/>
      <c r="I76" s="251"/>
      <c r="J76" s="251"/>
      <c r="K76" s="251"/>
      <c r="L76" s="251"/>
      <c r="M76" s="251"/>
      <c r="N76" s="251"/>
      <c r="O76" s="251"/>
      <c r="P76" s="251"/>
      <c r="Q76" s="251"/>
      <c r="R76" s="251"/>
      <c r="S76" s="251"/>
      <c r="T76" s="251"/>
      <c r="U76" s="251"/>
      <c r="V76" s="251"/>
      <c r="W76" s="251"/>
      <c r="X76" s="251"/>
      <c r="Y76" s="251"/>
      <c r="Z76" s="251"/>
      <c r="AA76" s="251"/>
      <c r="AB76" s="251"/>
      <c r="AC76" s="251"/>
      <c r="AD76" s="251"/>
      <c r="AE76" s="251"/>
      <c r="AF76" s="251"/>
      <c r="AG76" s="251"/>
      <c r="AH76" s="251"/>
      <c r="AI76" s="251"/>
      <c r="AJ76" s="251"/>
      <c r="AK76" s="251"/>
      <c r="AL76" s="251"/>
      <c r="AM76" s="251"/>
      <c r="AN76" s="251"/>
      <c r="AO76" s="251"/>
      <c r="AP76" s="251"/>
      <c r="AQ76" s="251"/>
      <c r="AR76" s="251"/>
      <c r="AS76" s="251"/>
      <c r="AT76" s="251"/>
      <c r="AU76" s="251"/>
      <c r="AV76" s="251"/>
      <c r="AW76" s="251"/>
      <c r="AX76" s="251"/>
      <c r="AY76" s="251"/>
      <c r="AZ76" s="251"/>
      <c r="BA76" s="251"/>
      <c r="BB76" s="251"/>
      <c r="BC76" s="251"/>
      <c r="BD76" s="251"/>
      <c r="BE76" s="251"/>
      <c r="BF76" s="251"/>
      <c r="BG76" s="251"/>
      <c r="BH76" s="251"/>
      <c r="BI76" s="251"/>
      <c r="BJ76" s="251"/>
      <c r="BK76" s="251"/>
      <c r="BL76" s="251"/>
      <c r="BM76" s="251"/>
      <c r="BN76" s="251"/>
      <c r="BO76" s="251"/>
      <c r="BP76" s="251"/>
      <c r="BQ76" s="251"/>
      <c r="BR76" s="251"/>
      <c r="BS76" s="251"/>
      <c r="BT76" s="251"/>
      <c r="BU76" s="251"/>
      <c r="BV76" s="251"/>
      <c r="BW76" s="251"/>
      <c r="BX76" s="251"/>
      <c r="BY76" s="251"/>
      <c r="BZ76" s="251"/>
      <c r="CA76" s="251"/>
      <c r="CB76" s="251"/>
      <c r="CC76" s="251"/>
      <c r="CD76" s="251"/>
      <c r="CE76" s="251"/>
      <c r="CF76" s="251"/>
      <c r="CG76" s="251"/>
      <c r="CH76" s="251"/>
      <c r="CI76" s="251"/>
      <c r="CJ76" s="251"/>
      <c r="CK76" s="251"/>
      <c r="CL76" s="251"/>
      <c r="CM76" s="251"/>
      <c r="CN76" s="251"/>
      <c r="CO76" s="251"/>
      <c r="CP76" s="251"/>
      <c r="CQ76" s="251"/>
      <c r="CR76" s="251"/>
      <c r="CS76" s="251"/>
      <c r="CT76" s="251"/>
      <c r="CU76" s="251"/>
      <c r="CV76" s="251"/>
      <c r="CW76" s="251"/>
      <c r="CX76" s="251"/>
      <c r="CY76" s="251"/>
      <c r="CZ76" s="251"/>
      <c r="DA76" s="251"/>
      <c r="DB76" s="251"/>
      <c r="DC76" s="251"/>
      <c r="DD76" s="251"/>
      <c r="DE76" s="251"/>
      <c r="DF76" s="251"/>
      <c r="DG76" s="251"/>
      <c r="DH76" s="251"/>
      <c r="DI76" s="251"/>
      <c r="DJ76" s="251"/>
      <c r="DK76" s="460"/>
      <c r="DL76" s="251"/>
      <c r="DM76" s="251"/>
      <c r="DN76" s="251"/>
      <c r="DO76" s="251"/>
      <c r="DP76" s="251"/>
      <c r="DQ76" s="251"/>
      <c r="DR76" s="251"/>
      <c r="DS76" s="251"/>
      <c r="DT76" s="251"/>
      <c r="DU76" s="251"/>
      <c r="DV76" s="251"/>
      <c r="DW76" s="251"/>
      <c r="DX76" s="251"/>
      <c r="DY76" s="460"/>
      <c r="DZ76" s="251"/>
      <c r="EA76" s="251"/>
      <c r="EB76" s="251"/>
      <c r="EC76" s="251"/>
    </row>
    <row r="77" spans="2:216" s="270" customFormat="1" ht="12" x14ac:dyDescent="0.2">
      <c r="B77" s="250"/>
      <c r="C77" s="250"/>
      <c r="D77" s="250"/>
      <c r="E77" s="251"/>
      <c r="F77" s="251"/>
      <c r="G77" s="251"/>
      <c r="H77" s="251"/>
      <c r="I77" s="251"/>
      <c r="J77" s="251"/>
      <c r="K77" s="251"/>
      <c r="L77" s="251"/>
      <c r="M77" s="251"/>
      <c r="N77" s="251"/>
      <c r="O77" s="251"/>
      <c r="P77" s="251"/>
      <c r="Q77" s="251"/>
      <c r="R77" s="251"/>
      <c r="S77" s="251"/>
      <c r="T77" s="251"/>
      <c r="U77" s="251"/>
      <c r="V77" s="251"/>
      <c r="W77" s="251"/>
      <c r="X77" s="251"/>
      <c r="Y77" s="251"/>
      <c r="Z77" s="251"/>
      <c r="AA77" s="251"/>
      <c r="AB77" s="251"/>
      <c r="AC77" s="251"/>
      <c r="AD77" s="251"/>
      <c r="AE77" s="251"/>
      <c r="AF77" s="251"/>
      <c r="AG77" s="251"/>
      <c r="AH77" s="251"/>
      <c r="AI77" s="251"/>
      <c r="AJ77" s="251"/>
      <c r="AK77" s="251"/>
      <c r="AL77" s="251"/>
      <c r="AM77" s="251"/>
      <c r="AN77" s="251"/>
      <c r="AO77" s="251"/>
      <c r="AP77" s="251"/>
      <c r="AQ77" s="251"/>
      <c r="AR77" s="251"/>
      <c r="AS77" s="251"/>
      <c r="AT77" s="251"/>
      <c r="AU77" s="251"/>
      <c r="AV77" s="251"/>
      <c r="AW77" s="251"/>
      <c r="AX77" s="251"/>
      <c r="AY77" s="251"/>
      <c r="AZ77" s="251"/>
      <c r="BA77" s="251"/>
      <c r="BB77" s="251"/>
      <c r="BC77" s="251"/>
      <c r="BD77" s="251"/>
      <c r="BE77" s="251"/>
      <c r="BF77" s="251"/>
      <c r="BG77" s="251"/>
      <c r="BH77" s="251"/>
      <c r="BI77" s="251"/>
      <c r="BJ77" s="251"/>
      <c r="BK77" s="251"/>
      <c r="BL77" s="251"/>
      <c r="BM77" s="251"/>
      <c r="BN77" s="251"/>
      <c r="BO77" s="251"/>
      <c r="BP77" s="251"/>
      <c r="BQ77" s="251"/>
      <c r="BR77" s="251"/>
      <c r="BS77" s="251"/>
      <c r="BT77" s="251"/>
      <c r="BU77" s="251"/>
      <c r="BV77" s="251"/>
      <c r="BW77" s="251"/>
      <c r="BX77" s="251"/>
      <c r="BY77" s="251"/>
      <c r="BZ77" s="251"/>
      <c r="CA77" s="251"/>
      <c r="CB77" s="251"/>
      <c r="CC77" s="251"/>
      <c r="CD77" s="251"/>
      <c r="CE77" s="251"/>
      <c r="CF77" s="251"/>
      <c r="CG77" s="251"/>
      <c r="CH77" s="251"/>
      <c r="CI77" s="251"/>
      <c r="CJ77" s="251"/>
      <c r="CK77" s="251"/>
      <c r="CL77" s="251"/>
      <c r="CM77" s="251"/>
      <c r="CN77" s="251"/>
      <c r="CO77" s="251"/>
      <c r="CP77" s="251"/>
      <c r="CQ77" s="251"/>
      <c r="CR77" s="251"/>
      <c r="CS77" s="251"/>
      <c r="CT77" s="251"/>
      <c r="CU77" s="251"/>
      <c r="CV77" s="251"/>
      <c r="CW77" s="251"/>
      <c r="CX77" s="251"/>
      <c r="CY77" s="251"/>
      <c r="CZ77" s="251"/>
      <c r="DA77" s="251"/>
      <c r="DB77" s="251"/>
      <c r="DC77" s="251"/>
      <c r="DD77" s="251"/>
      <c r="DE77" s="251"/>
      <c r="DF77" s="251"/>
      <c r="DG77" s="251"/>
      <c r="DH77" s="251"/>
      <c r="DI77" s="251"/>
      <c r="DJ77" s="251"/>
      <c r="DK77" s="460"/>
      <c r="DL77" s="251"/>
      <c r="DM77" s="251"/>
      <c r="DN77" s="251"/>
      <c r="DO77" s="251"/>
      <c r="DP77" s="251"/>
      <c r="DQ77" s="251"/>
      <c r="DR77" s="251"/>
      <c r="DS77" s="251"/>
      <c r="DT77" s="251"/>
      <c r="DU77" s="251"/>
      <c r="DV77" s="251"/>
      <c r="DW77" s="251"/>
      <c r="DX77" s="251"/>
      <c r="DY77" s="460"/>
      <c r="DZ77" s="251"/>
      <c r="EA77" s="251"/>
      <c r="EB77" s="251"/>
      <c r="EC77" s="251"/>
      <c r="HG77" s="250"/>
      <c r="HH77" s="250"/>
    </row>
    <row r="78" spans="2:216" s="270" customFormat="1" ht="12" x14ac:dyDescent="0.2">
      <c r="B78" s="250"/>
      <c r="C78" s="250"/>
      <c r="D78" s="250"/>
      <c r="E78" s="251"/>
      <c r="F78" s="251"/>
      <c r="G78" s="251"/>
      <c r="H78" s="251"/>
      <c r="I78" s="251"/>
      <c r="J78" s="251"/>
      <c r="K78" s="251"/>
      <c r="L78" s="251"/>
      <c r="M78" s="251"/>
      <c r="N78" s="251"/>
      <c r="O78" s="251"/>
      <c r="P78" s="251"/>
      <c r="Q78" s="251"/>
      <c r="R78" s="251"/>
      <c r="S78" s="251"/>
      <c r="T78" s="251"/>
      <c r="U78" s="251"/>
      <c r="V78" s="251"/>
      <c r="W78" s="251"/>
      <c r="X78" s="251"/>
      <c r="Y78" s="251"/>
      <c r="Z78" s="251"/>
      <c r="AA78" s="251"/>
      <c r="AB78" s="251"/>
      <c r="AC78" s="251"/>
      <c r="AD78" s="251"/>
      <c r="AE78" s="251"/>
      <c r="AF78" s="251"/>
      <c r="AG78" s="251"/>
      <c r="AH78" s="251"/>
      <c r="AI78" s="251"/>
      <c r="AJ78" s="251"/>
      <c r="AK78" s="251"/>
      <c r="AL78" s="251"/>
      <c r="AM78" s="251"/>
      <c r="AN78" s="251"/>
      <c r="AO78" s="251"/>
      <c r="AP78" s="251"/>
      <c r="AQ78" s="251"/>
      <c r="AR78" s="251"/>
      <c r="AS78" s="251"/>
      <c r="AT78" s="251"/>
      <c r="AU78" s="251"/>
      <c r="AV78" s="251"/>
      <c r="AW78" s="251"/>
      <c r="AX78" s="251"/>
      <c r="AY78" s="251"/>
      <c r="AZ78" s="251"/>
      <c r="BA78" s="251"/>
      <c r="BB78" s="251"/>
      <c r="BC78" s="251"/>
      <c r="BD78" s="251"/>
      <c r="BE78" s="251"/>
      <c r="BF78" s="251"/>
      <c r="BG78" s="251"/>
      <c r="BH78" s="251"/>
      <c r="BI78" s="251"/>
      <c r="BJ78" s="251"/>
      <c r="BK78" s="251"/>
      <c r="BL78" s="251"/>
      <c r="BM78" s="251"/>
      <c r="BN78" s="251"/>
      <c r="BO78" s="251"/>
      <c r="BP78" s="251"/>
      <c r="BQ78" s="251"/>
      <c r="BR78" s="251"/>
      <c r="BS78" s="251"/>
      <c r="BT78" s="251"/>
      <c r="BU78" s="251"/>
      <c r="BV78" s="251"/>
      <c r="BW78" s="251"/>
      <c r="BX78" s="251"/>
      <c r="BY78" s="251"/>
      <c r="BZ78" s="251"/>
      <c r="CA78" s="251"/>
      <c r="CB78" s="251"/>
      <c r="CC78" s="251"/>
      <c r="CD78" s="251"/>
      <c r="CE78" s="251"/>
      <c r="CF78" s="251"/>
      <c r="CG78" s="251"/>
      <c r="CH78" s="251"/>
      <c r="CI78" s="251"/>
      <c r="CJ78" s="251"/>
      <c r="CK78" s="251"/>
      <c r="CL78" s="251"/>
      <c r="CM78" s="251"/>
      <c r="CN78" s="251"/>
      <c r="CO78" s="251"/>
      <c r="CP78" s="251"/>
      <c r="CQ78" s="251"/>
      <c r="CR78" s="251"/>
      <c r="CS78" s="251"/>
      <c r="CT78" s="251"/>
      <c r="CU78" s="251"/>
      <c r="CV78" s="251"/>
      <c r="CW78" s="251"/>
      <c r="CX78" s="251"/>
      <c r="CY78" s="251"/>
      <c r="CZ78" s="251"/>
      <c r="DA78" s="251"/>
      <c r="DB78" s="251"/>
      <c r="DC78" s="251"/>
      <c r="DD78" s="251"/>
      <c r="DE78" s="251"/>
      <c r="DF78" s="251"/>
      <c r="DG78" s="251"/>
      <c r="DH78" s="251"/>
      <c r="DI78" s="251"/>
      <c r="DJ78" s="251"/>
      <c r="DK78" s="460"/>
      <c r="DL78" s="251"/>
      <c r="DM78" s="251"/>
      <c r="DN78" s="251"/>
      <c r="DO78" s="251"/>
      <c r="DP78" s="251"/>
      <c r="DQ78" s="251"/>
      <c r="DR78" s="251"/>
      <c r="DS78" s="251"/>
      <c r="DT78" s="251"/>
      <c r="DU78" s="251"/>
      <c r="DV78" s="251"/>
      <c r="DW78" s="251"/>
      <c r="DX78" s="251"/>
      <c r="DY78" s="460"/>
      <c r="DZ78" s="251"/>
      <c r="EA78" s="251"/>
      <c r="EB78" s="251"/>
      <c r="EC78" s="251"/>
      <c r="HG78" s="250"/>
      <c r="HH78" s="250"/>
    </row>
    <row r="79" spans="2:216" s="270" customFormat="1" ht="12" x14ac:dyDescent="0.2">
      <c r="B79" s="250"/>
      <c r="C79" s="250"/>
      <c r="D79" s="250"/>
      <c r="E79" s="251"/>
      <c r="F79" s="251"/>
      <c r="G79" s="251"/>
      <c r="H79" s="251"/>
      <c r="I79" s="251"/>
      <c r="J79" s="251"/>
      <c r="K79" s="251"/>
      <c r="L79" s="251"/>
      <c r="M79" s="251"/>
      <c r="N79" s="251"/>
      <c r="O79" s="251"/>
      <c r="P79" s="251"/>
      <c r="Q79" s="251"/>
      <c r="R79" s="251"/>
      <c r="S79" s="251"/>
      <c r="T79" s="251"/>
      <c r="U79" s="251"/>
      <c r="V79" s="251"/>
      <c r="W79" s="251"/>
      <c r="X79" s="251"/>
      <c r="Y79" s="251"/>
      <c r="Z79" s="251"/>
      <c r="AA79" s="251"/>
      <c r="AB79" s="251"/>
      <c r="AC79" s="251"/>
      <c r="AD79" s="251"/>
      <c r="AE79" s="251"/>
      <c r="AF79" s="251"/>
      <c r="AG79" s="251"/>
      <c r="AH79" s="251"/>
      <c r="AI79" s="251"/>
      <c r="AJ79" s="251"/>
      <c r="AK79" s="251"/>
      <c r="AL79" s="251"/>
      <c r="AM79" s="251"/>
      <c r="AN79" s="251"/>
      <c r="AO79" s="251"/>
      <c r="AP79" s="251"/>
      <c r="AQ79" s="251"/>
      <c r="AR79" s="251"/>
      <c r="AS79" s="251"/>
      <c r="AT79" s="251"/>
      <c r="AU79" s="251"/>
      <c r="AV79" s="251"/>
      <c r="AW79" s="251"/>
      <c r="AX79" s="251"/>
      <c r="AY79" s="251"/>
      <c r="AZ79" s="251"/>
      <c r="BA79" s="251"/>
      <c r="BB79" s="251"/>
      <c r="BC79" s="251"/>
      <c r="BD79" s="251"/>
      <c r="BE79" s="251"/>
      <c r="BF79" s="251"/>
      <c r="BG79" s="251"/>
      <c r="BH79" s="251"/>
      <c r="BI79" s="251"/>
      <c r="BJ79" s="251"/>
      <c r="BK79" s="251"/>
      <c r="BL79" s="251"/>
      <c r="BM79" s="251"/>
      <c r="BN79" s="251"/>
      <c r="BO79" s="251"/>
      <c r="BP79" s="251"/>
      <c r="BQ79" s="251"/>
      <c r="BR79" s="251"/>
      <c r="BS79" s="251"/>
      <c r="BT79" s="251"/>
      <c r="BU79" s="251"/>
      <c r="BV79" s="251"/>
      <c r="BW79" s="251"/>
      <c r="BX79" s="251"/>
      <c r="BY79" s="251"/>
      <c r="BZ79" s="251"/>
      <c r="CA79" s="251"/>
      <c r="CB79" s="251"/>
      <c r="CC79" s="251"/>
      <c r="CD79" s="251"/>
      <c r="CE79" s="251"/>
      <c r="CF79" s="251"/>
      <c r="CG79" s="251"/>
      <c r="CH79" s="251"/>
      <c r="CI79" s="251"/>
      <c r="CJ79" s="251"/>
      <c r="CK79" s="251"/>
      <c r="CL79" s="251"/>
      <c r="CM79" s="251"/>
      <c r="CN79" s="251"/>
      <c r="CO79" s="251"/>
      <c r="CP79" s="251"/>
      <c r="CQ79" s="251"/>
      <c r="CR79" s="251"/>
      <c r="CS79" s="251"/>
      <c r="CT79" s="251"/>
      <c r="CU79" s="251"/>
      <c r="CV79" s="251"/>
      <c r="CW79" s="251"/>
      <c r="CX79" s="251"/>
      <c r="CY79" s="251"/>
      <c r="CZ79" s="251"/>
      <c r="DA79" s="251"/>
      <c r="DB79" s="251"/>
      <c r="DC79" s="251"/>
      <c r="DD79" s="251"/>
      <c r="DE79" s="251"/>
      <c r="DF79" s="251"/>
      <c r="DG79" s="251"/>
      <c r="DH79" s="251"/>
      <c r="DI79" s="251"/>
      <c r="DJ79" s="251"/>
      <c r="DK79" s="460"/>
      <c r="DL79" s="251"/>
      <c r="DM79" s="251"/>
      <c r="DN79" s="251"/>
      <c r="DO79" s="251"/>
      <c r="DP79" s="251"/>
      <c r="DQ79" s="251"/>
      <c r="DR79" s="251"/>
      <c r="DS79" s="251"/>
      <c r="DT79" s="251"/>
      <c r="DU79" s="251"/>
      <c r="DV79" s="251"/>
      <c r="DW79" s="251"/>
      <c r="DX79" s="251"/>
      <c r="DY79" s="460"/>
      <c r="DZ79" s="251"/>
      <c r="EA79" s="251"/>
      <c r="EB79" s="251"/>
      <c r="EC79" s="251"/>
      <c r="HG79" s="250"/>
      <c r="HH79" s="250"/>
    </row>
    <row r="80" spans="2:216" s="270" customFormat="1" ht="12" x14ac:dyDescent="0.2">
      <c r="B80" s="250"/>
      <c r="C80" s="250"/>
      <c r="D80" s="250"/>
      <c r="E80" s="251"/>
      <c r="F80" s="251"/>
      <c r="G80" s="251"/>
      <c r="H80" s="251"/>
      <c r="I80" s="251"/>
      <c r="J80" s="251"/>
      <c r="K80" s="251"/>
      <c r="L80" s="251"/>
      <c r="M80" s="251"/>
      <c r="N80" s="251"/>
      <c r="O80" s="251"/>
      <c r="P80" s="251"/>
      <c r="Q80" s="251"/>
      <c r="R80" s="251"/>
      <c r="S80" s="251"/>
      <c r="T80" s="251"/>
      <c r="U80" s="251"/>
      <c r="V80" s="251"/>
      <c r="W80" s="251"/>
      <c r="X80" s="251"/>
      <c r="Y80" s="251"/>
      <c r="Z80" s="251"/>
      <c r="AA80" s="251"/>
      <c r="AB80" s="251"/>
      <c r="AC80" s="251"/>
      <c r="AD80" s="251"/>
      <c r="AE80" s="251"/>
      <c r="AF80" s="251"/>
      <c r="AG80" s="251"/>
      <c r="AH80" s="251"/>
      <c r="AI80" s="251"/>
      <c r="AJ80" s="251"/>
      <c r="AK80" s="251"/>
      <c r="AL80" s="251"/>
      <c r="AM80" s="251"/>
      <c r="AN80" s="251"/>
      <c r="AO80" s="251"/>
      <c r="AP80" s="251"/>
      <c r="AQ80" s="251"/>
      <c r="AR80" s="251"/>
      <c r="AS80" s="251"/>
      <c r="AT80" s="251"/>
      <c r="AU80" s="251"/>
      <c r="AV80" s="251"/>
      <c r="AW80" s="251"/>
      <c r="AX80" s="251"/>
      <c r="AY80" s="251"/>
      <c r="AZ80" s="251"/>
      <c r="BA80" s="251"/>
      <c r="BB80" s="251"/>
      <c r="BC80" s="251"/>
      <c r="BD80" s="251"/>
      <c r="BE80" s="251"/>
      <c r="BF80" s="251"/>
      <c r="BG80" s="251"/>
      <c r="BH80" s="251"/>
      <c r="BI80" s="251"/>
      <c r="BJ80" s="251"/>
      <c r="BK80" s="251"/>
      <c r="BL80" s="251"/>
      <c r="BM80" s="251"/>
      <c r="BN80" s="251"/>
      <c r="BO80" s="251"/>
      <c r="BP80" s="251"/>
      <c r="BQ80" s="251"/>
      <c r="BR80" s="251"/>
      <c r="BS80" s="251"/>
      <c r="BT80" s="251"/>
      <c r="BU80" s="251"/>
      <c r="BV80" s="251"/>
      <c r="BW80" s="251"/>
      <c r="BX80" s="251"/>
      <c r="BY80" s="251"/>
      <c r="BZ80" s="251"/>
      <c r="CA80" s="251"/>
      <c r="CB80" s="251"/>
      <c r="CC80" s="251"/>
      <c r="CD80" s="251"/>
      <c r="CE80" s="251"/>
      <c r="CF80" s="251"/>
      <c r="CG80" s="251"/>
      <c r="CH80" s="251"/>
      <c r="CI80" s="251"/>
      <c r="CJ80" s="251"/>
      <c r="CK80" s="251"/>
      <c r="CL80" s="251"/>
      <c r="CM80" s="251"/>
      <c r="CN80" s="251"/>
      <c r="CO80" s="251"/>
      <c r="CP80" s="251"/>
      <c r="CQ80" s="251"/>
      <c r="CR80" s="251"/>
      <c r="CS80" s="251"/>
      <c r="CT80" s="251"/>
      <c r="CU80" s="251"/>
      <c r="CV80" s="251"/>
      <c r="CW80" s="251"/>
      <c r="CX80" s="251"/>
      <c r="CY80" s="251"/>
      <c r="CZ80" s="251"/>
      <c r="DA80" s="251"/>
      <c r="DB80" s="251"/>
      <c r="DC80" s="251"/>
      <c r="DD80" s="251"/>
      <c r="DE80" s="251"/>
      <c r="DF80" s="251"/>
      <c r="DG80" s="251"/>
      <c r="DH80" s="251"/>
      <c r="DI80" s="251"/>
      <c r="DJ80" s="251"/>
      <c r="DK80" s="460"/>
      <c r="DL80" s="251"/>
      <c r="DM80" s="251"/>
      <c r="DN80" s="251"/>
      <c r="DO80" s="251"/>
      <c r="DP80" s="251"/>
      <c r="DQ80" s="251"/>
      <c r="DR80" s="251"/>
      <c r="DS80" s="251"/>
      <c r="DT80" s="251"/>
      <c r="DU80" s="251"/>
      <c r="DV80" s="251"/>
      <c r="DW80" s="251"/>
      <c r="DX80" s="251"/>
      <c r="DY80" s="460"/>
      <c r="DZ80" s="251"/>
      <c r="EA80" s="251"/>
      <c r="EB80" s="251"/>
      <c r="EC80" s="251"/>
      <c r="HG80" s="250"/>
      <c r="HH80" s="250"/>
    </row>
    <row r="81" spans="2:216" s="270" customFormat="1" ht="12" x14ac:dyDescent="0.2">
      <c r="B81" s="250"/>
      <c r="C81" s="250"/>
      <c r="D81" s="250"/>
      <c r="E81" s="251"/>
      <c r="F81" s="251"/>
      <c r="G81" s="251"/>
      <c r="H81" s="251"/>
      <c r="I81" s="251"/>
      <c r="J81" s="251"/>
      <c r="K81" s="251"/>
      <c r="L81" s="251"/>
      <c r="M81" s="251"/>
      <c r="N81" s="251"/>
      <c r="O81" s="251"/>
      <c r="P81" s="251"/>
      <c r="Q81" s="251"/>
      <c r="R81" s="251"/>
      <c r="S81" s="251"/>
      <c r="T81" s="251"/>
      <c r="U81" s="251"/>
      <c r="V81" s="251"/>
      <c r="W81" s="251"/>
      <c r="X81" s="251"/>
      <c r="Y81" s="251"/>
      <c r="Z81" s="251"/>
      <c r="AA81" s="251"/>
      <c r="AB81" s="251"/>
      <c r="AC81" s="251"/>
      <c r="AD81" s="251"/>
      <c r="AE81" s="251"/>
      <c r="AF81" s="251"/>
      <c r="AG81" s="251"/>
      <c r="AH81" s="251"/>
      <c r="AI81" s="251"/>
      <c r="AJ81" s="251"/>
      <c r="AK81" s="251"/>
      <c r="AL81" s="251"/>
      <c r="AM81" s="251"/>
      <c r="AN81" s="251"/>
      <c r="AO81" s="251"/>
      <c r="AP81" s="251"/>
      <c r="AQ81" s="251"/>
      <c r="AR81" s="251"/>
      <c r="AS81" s="251"/>
      <c r="AT81" s="251"/>
      <c r="AU81" s="251"/>
      <c r="AV81" s="251"/>
      <c r="AW81" s="251"/>
      <c r="AX81" s="251"/>
      <c r="AY81" s="251"/>
      <c r="AZ81" s="251"/>
      <c r="BA81" s="251"/>
      <c r="BB81" s="251"/>
      <c r="BC81" s="251"/>
      <c r="BD81" s="251"/>
      <c r="BE81" s="251"/>
      <c r="BF81" s="251"/>
      <c r="BG81" s="251"/>
      <c r="BH81" s="251"/>
      <c r="BI81" s="251"/>
      <c r="BJ81" s="251"/>
      <c r="BK81" s="251"/>
      <c r="BL81" s="251"/>
      <c r="BM81" s="251"/>
      <c r="BN81" s="251"/>
      <c r="BO81" s="251"/>
      <c r="BP81" s="251"/>
      <c r="BQ81" s="251"/>
      <c r="BR81" s="251"/>
      <c r="BS81" s="251"/>
      <c r="BT81" s="251"/>
      <c r="BU81" s="251"/>
      <c r="BV81" s="251"/>
      <c r="BW81" s="251"/>
      <c r="BX81" s="251"/>
      <c r="BY81" s="251"/>
      <c r="BZ81" s="251"/>
      <c r="CA81" s="251"/>
      <c r="CB81" s="251"/>
      <c r="CC81" s="251"/>
      <c r="CD81" s="251"/>
      <c r="CE81" s="251"/>
      <c r="CF81" s="251"/>
      <c r="CG81" s="251"/>
      <c r="CH81" s="251"/>
      <c r="CI81" s="251"/>
      <c r="CJ81" s="251"/>
      <c r="CK81" s="251"/>
      <c r="CL81" s="251"/>
      <c r="CM81" s="251"/>
      <c r="CN81" s="251"/>
      <c r="CO81" s="251"/>
      <c r="CP81" s="251"/>
      <c r="CQ81" s="251"/>
      <c r="CR81" s="251"/>
      <c r="CS81" s="251"/>
      <c r="CT81" s="251"/>
      <c r="CU81" s="251"/>
      <c r="CV81" s="251"/>
      <c r="CW81" s="251"/>
      <c r="CX81" s="251"/>
      <c r="CY81" s="251"/>
      <c r="CZ81" s="251"/>
      <c r="DA81" s="251"/>
      <c r="DB81" s="251"/>
      <c r="DC81" s="251"/>
      <c r="DD81" s="251"/>
      <c r="DE81" s="251"/>
      <c r="DF81" s="251"/>
      <c r="DG81" s="251"/>
      <c r="DH81" s="251"/>
      <c r="DI81" s="251"/>
      <c r="DJ81" s="251"/>
      <c r="DK81" s="460"/>
      <c r="DL81" s="251"/>
      <c r="DM81" s="251"/>
      <c r="DN81" s="251"/>
      <c r="DO81" s="251"/>
      <c r="DP81" s="251"/>
      <c r="DQ81" s="251"/>
      <c r="DR81" s="251"/>
      <c r="DS81" s="251"/>
      <c r="DT81" s="251"/>
      <c r="DU81" s="251"/>
      <c r="DV81" s="251"/>
      <c r="DW81" s="251"/>
      <c r="DX81" s="251"/>
      <c r="DY81" s="460"/>
      <c r="DZ81" s="251"/>
      <c r="EA81" s="251"/>
      <c r="EB81" s="251"/>
      <c r="EC81" s="251"/>
      <c r="HG81" s="250"/>
      <c r="HH81" s="250"/>
    </row>
    <row r="82" spans="2:216" x14ac:dyDescent="0.2">
      <c r="B82" s="270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  <c r="N82" s="270"/>
      <c r="O82" s="270"/>
      <c r="P82" s="270"/>
      <c r="Q82" s="270"/>
      <c r="R82" s="270"/>
      <c r="S82" s="270"/>
      <c r="T82" s="270"/>
      <c r="U82" s="270"/>
      <c r="V82" s="270"/>
      <c r="W82" s="270"/>
      <c r="X82" s="270"/>
      <c r="Y82" s="270"/>
      <c r="Z82" s="270"/>
      <c r="AA82" s="270"/>
      <c r="AB82" s="270"/>
      <c r="AC82" s="270"/>
      <c r="AD82" s="270"/>
      <c r="AE82" s="270"/>
      <c r="AF82" s="270"/>
      <c r="AG82" s="270"/>
      <c r="AH82" s="270"/>
      <c r="AI82" s="270"/>
      <c r="AJ82" s="270"/>
      <c r="AK82" s="270"/>
      <c r="AL82" s="270"/>
      <c r="AM82" s="270"/>
      <c r="AN82" s="270"/>
      <c r="AO82" s="270"/>
      <c r="AP82" s="270"/>
      <c r="AQ82" s="270"/>
      <c r="AR82" s="270"/>
      <c r="AS82" s="270"/>
      <c r="AT82" s="270"/>
      <c r="AU82" s="270"/>
      <c r="AV82" s="270"/>
      <c r="AW82" s="270"/>
      <c r="AX82" s="270"/>
      <c r="AY82" s="270"/>
      <c r="AZ82" s="270"/>
      <c r="BA82" s="270"/>
      <c r="BB82" s="270"/>
      <c r="BC82" s="270"/>
      <c r="BD82" s="270"/>
      <c r="BE82" s="270"/>
      <c r="BF82" s="270"/>
      <c r="BG82" s="270"/>
      <c r="BH82" s="270"/>
      <c r="BI82" s="270"/>
      <c r="BJ82" s="270"/>
      <c r="BK82" s="270"/>
      <c r="BL82" s="270"/>
      <c r="BM82" s="270"/>
      <c r="BN82" s="270"/>
      <c r="BO82" s="270"/>
      <c r="BP82" s="270"/>
      <c r="BQ82" s="270"/>
      <c r="BR82" s="270"/>
      <c r="BS82" s="270"/>
      <c r="BT82" s="270"/>
      <c r="BU82" s="270"/>
      <c r="BV82" s="270"/>
      <c r="BW82" s="270"/>
      <c r="BX82" s="270"/>
      <c r="BY82" s="270"/>
      <c r="BZ82" s="270"/>
      <c r="CA82" s="270"/>
      <c r="CB82" s="270"/>
      <c r="CC82" s="270"/>
      <c r="CD82" s="270"/>
      <c r="CE82" s="270"/>
      <c r="CF82" s="270"/>
      <c r="CG82" s="270"/>
      <c r="CH82" s="270"/>
      <c r="CI82" s="270"/>
      <c r="CJ82" s="270"/>
      <c r="CK82" s="270"/>
      <c r="CL82" s="270"/>
      <c r="CM82" s="270"/>
      <c r="CN82" s="270"/>
      <c r="CO82" s="270"/>
      <c r="CP82" s="270"/>
      <c r="CQ82" s="270"/>
      <c r="CR82" s="270"/>
      <c r="CS82" s="270"/>
      <c r="CT82" s="270"/>
      <c r="CU82" s="270"/>
      <c r="CV82" s="270"/>
      <c r="CW82" s="270"/>
      <c r="CX82" s="270"/>
      <c r="CY82" s="250"/>
      <c r="CZ82" s="250"/>
      <c r="DA82" s="250"/>
      <c r="DB82" s="250"/>
      <c r="DC82" s="250"/>
      <c r="DD82" s="250"/>
      <c r="DE82" s="250"/>
      <c r="DF82" s="250"/>
      <c r="DG82" s="250"/>
      <c r="DH82" s="250"/>
      <c r="DI82" s="250"/>
      <c r="DJ82" s="250"/>
      <c r="DK82" s="461"/>
      <c r="DL82" s="250"/>
      <c r="DM82" s="250"/>
      <c r="DN82" s="250"/>
      <c r="DO82" s="250"/>
      <c r="DP82" s="250"/>
      <c r="DQ82" s="250"/>
      <c r="DR82" s="250"/>
      <c r="DS82" s="250"/>
      <c r="DT82" s="250"/>
      <c r="DU82" s="250"/>
      <c r="DV82" s="250"/>
      <c r="DW82" s="250"/>
      <c r="DX82" s="250"/>
      <c r="DY82" s="461"/>
      <c r="DZ82" s="250"/>
      <c r="HG82" s="270"/>
      <c r="HH82" s="270"/>
    </row>
    <row r="83" spans="2:216" x14ac:dyDescent="0.2">
      <c r="B83" s="270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  <c r="N83" s="270"/>
      <c r="O83" s="270"/>
      <c r="P83" s="270"/>
      <c r="Q83" s="270"/>
      <c r="R83" s="270"/>
      <c r="S83" s="270"/>
      <c r="T83" s="270"/>
      <c r="U83" s="270"/>
      <c r="V83" s="270"/>
      <c r="W83" s="270"/>
      <c r="X83" s="270"/>
      <c r="Y83" s="270"/>
      <c r="Z83" s="270"/>
      <c r="AA83" s="270"/>
      <c r="AB83" s="270"/>
      <c r="AC83" s="270"/>
      <c r="AD83" s="270"/>
      <c r="AE83" s="270"/>
      <c r="AF83" s="270"/>
      <c r="AG83" s="270"/>
      <c r="AH83" s="270"/>
      <c r="AI83" s="270"/>
      <c r="AJ83" s="270"/>
      <c r="AK83" s="270"/>
      <c r="AL83" s="270"/>
      <c r="AM83" s="270"/>
      <c r="AN83" s="270"/>
      <c r="AO83" s="270"/>
      <c r="AP83" s="270"/>
      <c r="AQ83" s="270"/>
      <c r="AR83" s="270"/>
      <c r="AS83" s="270"/>
      <c r="AT83" s="270"/>
      <c r="AU83" s="270"/>
      <c r="AV83" s="270"/>
      <c r="AW83" s="270"/>
      <c r="AX83" s="270"/>
      <c r="AY83" s="270"/>
      <c r="AZ83" s="270"/>
      <c r="BA83" s="270"/>
      <c r="BB83" s="270"/>
      <c r="BC83" s="270"/>
      <c r="BD83" s="270"/>
      <c r="BE83" s="270"/>
      <c r="BF83" s="270"/>
      <c r="BG83" s="270"/>
      <c r="BH83" s="270"/>
      <c r="BI83" s="270"/>
      <c r="BJ83" s="270"/>
      <c r="BK83" s="270"/>
      <c r="BL83" s="270"/>
      <c r="BM83" s="270"/>
      <c r="BN83" s="270"/>
      <c r="BO83" s="270"/>
      <c r="BP83" s="270"/>
      <c r="BQ83" s="270"/>
      <c r="BR83" s="270"/>
      <c r="BS83" s="270"/>
      <c r="BT83" s="270"/>
      <c r="BU83" s="270"/>
      <c r="BV83" s="270"/>
      <c r="BW83" s="270"/>
      <c r="BX83" s="270"/>
      <c r="BY83" s="270"/>
      <c r="BZ83" s="270"/>
      <c r="CA83" s="270"/>
      <c r="CB83" s="270"/>
      <c r="CC83" s="270"/>
      <c r="CD83" s="270"/>
      <c r="CE83" s="270"/>
      <c r="CF83" s="270"/>
      <c r="CG83" s="270"/>
      <c r="CH83" s="270"/>
      <c r="CI83" s="270"/>
      <c r="CJ83" s="270"/>
      <c r="CK83" s="270"/>
      <c r="CL83" s="270"/>
      <c r="CM83" s="270"/>
      <c r="CN83" s="270"/>
      <c r="CO83" s="270"/>
      <c r="CP83" s="270"/>
      <c r="CQ83" s="270"/>
      <c r="CR83" s="270"/>
      <c r="CS83" s="270"/>
      <c r="CT83" s="270"/>
      <c r="CU83" s="270"/>
      <c r="CV83" s="270"/>
      <c r="CW83" s="270"/>
      <c r="CX83" s="270"/>
      <c r="CY83" s="270"/>
      <c r="CZ83" s="270"/>
      <c r="DA83" s="270"/>
      <c r="DB83" s="270"/>
      <c r="DC83" s="270"/>
      <c r="DD83" s="270"/>
      <c r="DE83" s="270"/>
      <c r="DF83" s="270"/>
      <c r="DG83" s="270"/>
      <c r="DH83" s="270"/>
      <c r="DI83" s="270"/>
      <c r="DJ83" s="270"/>
      <c r="DK83" s="462"/>
      <c r="DL83" s="270"/>
      <c r="DM83" s="270"/>
      <c r="DN83" s="270"/>
      <c r="DO83" s="270"/>
      <c r="DP83" s="270"/>
      <c r="DQ83" s="270"/>
      <c r="DR83" s="270"/>
      <c r="DS83" s="270"/>
      <c r="DT83" s="270"/>
      <c r="DU83" s="270"/>
      <c r="DV83" s="270"/>
      <c r="DW83" s="270"/>
      <c r="DX83" s="270"/>
      <c r="DY83" s="462"/>
      <c r="DZ83" s="270"/>
      <c r="HG83" s="270"/>
      <c r="HH83" s="270"/>
    </row>
    <row r="84" spans="2:216" x14ac:dyDescent="0.2"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0"/>
      <c r="X84" s="270"/>
      <c r="Y84" s="270"/>
      <c r="Z84" s="270"/>
      <c r="AA84" s="270"/>
      <c r="AB84" s="270"/>
      <c r="AC84" s="270"/>
      <c r="AD84" s="270"/>
      <c r="AE84" s="270"/>
      <c r="AF84" s="270"/>
      <c r="AG84" s="270"/>
      <c r="AH84" s="270"/>
      <c r="AI84" s="270"/>
      <c r="AJ84" s="270"/>
      <c r="AK84" s="270"/>
      <c r="AL84" s="270"/>
      <c r="AM84" s="270"/>
      <c r="AN84" s="270"/>
      <c r="AO84" s="270"/>
      <c r="AP84" s="270"/>
      <c r="AQ84" s="270"/>
      <c r="AR84" s="270"/>
      <c r="AS84" s="270"/>
      <c r="AT84" s="270"/>
      <c r="AU84" s="270"/>
      <c r="AV84" s="270"/>
      <c r="AW84" s="270"/>
      <c r="AX84" s="270"/>
      <c r="AY84" s="270"/>
      <c r="AZ84" s="270"/>
      <c r="BA84" s="270"/>
      <c r="BB84" s="270"/>
      <c r="BC84" s="270"/>
      <c r="BD84" s="270"/>
      <c r="BE84" s="270"/>
      <c r="BF84" s="270"/>
      <c r="BG84" s="270"/>
      <c r="BH84" s="270"/>
      <c r="BI84" s="270"/>
      <c r="BJ84" s="270"/>
      <c r="BK84" s="270"/>
      <c r="BL84" s="270"/>
      <c r="BM84" s="270"/>
      <c r="BN84" s="270"/>
      <c r="BO84" s="270"/>
      <c r="BP84" s="270"/>
      <c r="BQ84" s="270"/>
      <c r="BR84" s="270"/>
      <c r="BS84" s="270"/>
      <c r="BT84" s="270"/>
      <c r="BU84" s="270"/>
      <c r="BV84" s="270"/>
      <c r="BW84" s="270"/>
      <c r="BX84" s="270"/>
      <c r="BY84" s="270"/>
      <c r="BZ84" s="270"/>
      <c r="CA84" s="270"/>
      <c r="CB84" s="270"/>
      <c r="CC84" s="270"/>
      <c r="CD84" s="270"/>
      <c r="CE84" s="270"/>
      <c r="CF84" s="270"/>
      <c r="CG84" s="270"/>
      <c r="CH84" s="270"/>
      <c r="CI84" s="270"/>
      <c r="CJ84" s="270"/>
      <c r="CK84" s="270"/>
      <c r="CL84" s="270"/>
      <c r="CM84" s="270"/>
      <c r="CN84" s="270"/>
      <c r="CO84" s="270"/>
      <c r="CP84" s="270"/>
      <c r="CQ84" s="270"/>
      <c r="CR84" s="270"/>
      <c r="CS84" s="270"/>
      <c r="CT84" s="270"/>
      <c r="CU84" s="270"/>
      <c r="CV84" s="270"/>
      <c r="CW84" s="270"/>
      <c r="CX84" s="270"/>
      <c r="CY84" s="270"/>
      <c r="CZ84" s="270"/>
      <c r="DA84" s="270"/>
      <c r="DB84" s="270"/>
      <c r="DC84" s="270"/>
      <c r="DD84" s="270"/>
      <c r="DE84" s="270"/>
      <c r="DF84" s="270"/>
      <c r="DG84" s="270"/>
      <c r="DH84" s="270"/>
      <c r="DI84" s="270"/>
      <c r="DJ84" s="270"/>
      <c r="DK84" s="462"/>
      <c r="DL84" s="270"/>
      <c r="DM84" s="270"/>
      <c r="DN84" s="270"/>
      <c r="DO84" s="270"/>
      <c r="DP84" s="270"/>
      <c r="DQ84" s="270"/>
      <c r="DR84" s="270"/>
      <c r="DS84" s="270"/>
      <c r="DT84" s="270"/>
      <c r="DU84" s="270"/>
      <c r="DV84" s="270"/>
      <c r="DW84" s="270"/>
      <c r="DX84" s="270"/>
      <c r="DY84" s="462"/>
      <c r="DZ84" s="270"/>
      <c r="HG84" s="270"/>
      <c r="HH84" s="270"/>
    </row>
    <row r="85" spans="2:216" x14ac:dyDescent="0.2">
      <c r="B85" s="270"/>
      <c r="C85" s="270"/>
      <c r="D85" s="270"/>
      <c r="E85" s="270"/>
      <c r="F85" s="270"/>
      <c r="G85" s="270"/>
      <c r="H85" s="270"/>
      <c r="I85" s="270"/>
      <c r="J85" s="270"/>
      <c r="K85" s="270"/>
      <c r="L85" s="270"/>
      <c r="M85" s="270"/>
      <c r="N85" s="270"/>
      <c r="O85" s="270"/>
      <c r="P85" s="270"/>
      <c r="Q85" s="270"/>
      <c r="R85" s="270"/>
      <c r="S85" s="270"/>
      <c r="T85" s="270"/>
      <c r="U85" s="270"/>
      <c r="V85" s="270"/>
      <c r="W85" s="270"/>
      <c r="X85" s="270"/>
      <c r="Y85" s="270"/>
      <c r="Z85" s="270"/>
      <c r="AA85" s="270"/>
      <c r="AB85" s="270"/>
      <c r="AC85" s="270"/>
      <c r="AD85" s="270"/>
      <c r="AE85" s="270"/>
      <c r="AF85" s="270"/>
      <c r="AG85" s="270"/>
      <c r="AH85" s="270"/>
      <c r="AI85" s="270"/>
      <c r="AJ85" s="270"/>
      <c r="AK85" s="270"/>
      <c r="AL85" s="270"/>
      <c r="AM85" s="270"/>
      <c r="AN85" s="270"/>
      <c r="AO85" s="270"/>
      <c r="AP85" s="270"/>
      <c r="AQ85" s="270"/>
      <c r="AR85" s="270"/>
      <c r="AS85" s="270"/>
      <c r="AT85" s="270"/>
      <c r="AU85" s="270"/>
      <c r="AV85" s="270"/>
      <c r="AW85" s="270"/>
      <c r="AX85" s="270"/>
      <c r="AY85" s="270"/>
      <c r="AZ85" s="270"/>
      <c r="BA85" s="270"/>
      <c r="BB85" s="270"/>
      <c r="BC85" s="270"/>
      <c r="BD85" s="270"/>
      <c r="BE85" s="270"/>
      <c r="BF85" s="270"/>
      <c r="BG85" s="270"/>
      <c r="BH85" s="270"/>
      <c r="BI85" s="270"/>
      <c r="BJ85" s="270"/>
      <c r="BK85" s="270"/>
      <c r="BL85" s="270"/>
      <c r="BM85" s="270"/>
      <c r="BN85" s="270"/>
      <c r="BO85" s="270"/>
      <c r="BP85" s="270"/>
      <c r="BQ85" s="270"/>
      <c r="BR85" s="270"/>
      <c r="BS85" s="270"/>
      <c r="BT85" s="270"/>
      <c r="BU85" s="270"/>
      <c r="BV85" s="270"/>
      <c r="BW85" s="270"/>
      <c r="BX85" s="270"/>
      <c r="BY85" s="270"/>
      <c r="BZ85" s="270"/>
      <c r="CA85" s="270"/>
      <c r="CB85" s="270"/>
      <c r="CC85" s="270"/>
      <c r="CD85" s="270"/>
      <c r="CE85" s="270"/>
      <c r="CF85" s="270"/>
      <c r="CG85" s="270"/>
      <c r="CH85" s="270"/>
      <c r="CI85" s="270"/>
      <c r="CJ85" s="270"/>
      <c r="CK85" s="270"/>
      <c r="CL85" s="270"/>
      <c r="CM85" s="270"/>
      <c r="CN85" s="270"/>
      <c r="CO85" s="270"/>
      <c r="CP85" s="270"/>
      <c r="CQ85" s="270"/>
      <c r="CR85" s="270"/>
      <c r="CS85" s="270"/>
      <c r="CT85" s="270"/>
      <c r="CU85" s="270"/>
      <c r="CV85" s="270"/>
      <c r="CW85" s="270"/>
      <c r="CX85" s="270"/>
      <c r="CY85" s="270"/>
      <c r="CZ85" s="270"/>
      <c r="DA85" s="270"/>
      <c r="DB85" s="270"/>
      <c r="DC85" s="270"/>
      <c r="DD85" s="270"/>
      <c r="DE85" s="270"/>
      <c r="DF85" s="270"/>
      <c r="DG85" s="270"/>
      <c r="DH85" s="270"/>
      <c r="DI85" s="270"/>
      <c r="DJ85" s="270"/>
      <c r="DK85" s="462"/>
      <c r="DL85" s="270"/>
      <c r="DM85" s="270"/>
      <c r="DN85" s="270"/>
      <c r="DO85" s="270"/>
      <c r="DP85" s="270"/>
      <c r="DQ85" s="270"/>
      <c r="DR85" s="270"/>
      <c r="DS85" s="270"/>
      <c r="DT85" s="270"/>
      <c r="DU85" s="270"/>
      <c r="DV85" s="270"/>
      <c r="DW85" s="270"/>
      <c r="DX85" s="270"/>
      <c r="DY85" s="462"/>
      <c r="DZ85" s="270"/>
      <c r="HG85" s="270"/>
      <c r="HH85" s="270"/>
    </row>
    <row r="86" spans="2:216" x14ac:dyDescent="0.2"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  <c r="N86" s="270"/>
      <c r="O86" s="270"/>
      <c r="P86" s="270"/>
      <c r="Q86" s="270"/>
      <c r="R86" s="270"/>
      <c r="S86" s="270"/>
      <c r="T86" s="270"/>
      <c r="U86" s="270"/>
      <c r="V86" s="270"/>
      <c r="W86" s="270"/>
      <c r="X86" s="270"/>
      <c r="Y86" s="270"/>
      <c r="Z86" s="270"/>
      <c r="AA86" s="270"/>
      <c r="AB86" s="270"/>
      <c r="AC86" s="270"/>
      <c r="AD86" s="270"/>
      <c r="AE86" s="270"/>
      <c r="AF86" s="270"/>
      <c r="AG86" s="270"/>
      <c r="AH86" s="270"/>
      <c r="AI86" s="270"/>
      <c r="AJ86" s="270"/>
      <c r="AK86" s="270"/>
      <c r="AL86" s="270"/>
      <c r="AM86" s="270"/>
      <c r="AN86" s="270"/>
      <c r="AO86" s="270"/>
      <c r="AP86" s="270"/>
      <c r="AQ86" s="270"/>
      <c r="AR86" s="270"/>
      <c r="AS86" s="270"/>
      <c r="AT86" s="270"/>
      <c r="AU86" s="270"/>
      <c r="AV86" s="270"/>
      <c r="AW86" s="270"/>
      <c r="AX86" s="270"/>
      <c r="AY86" s="270"/>
      <c r="AZ86" s="270"/>
      <c r="BA86" s="270"/>
      <c r="BB86" s="270"/>
      <c r="BC86" s="270"/>
      <c r="BD86" s="270"/>
      <c r="BE86" s="270"/>
      <c r="BF86" s="270"/>
      <c r="BG86" s="270"/>
      <c r="BH86" s="270"/>
      <c r="BI86" s="270"/>
      <c r="BJ86" s="270"/>
      <c r="BK86" s="270"/>
      <c r="BL86" s="270"/>
      <c r="BM86" s="270"/>
      <c r="BN86" s="270"/>
      <c r="BO86" s="270"/>
      <c r="BP86" s="270"/>
      <c r="BQ86" s="270"/>
      <c r="BR86" s="270"/>
      <c r="BS86" s="270"/>
      <c r="BT86" s="270"/>
      <c r="BU86" s="270"/>
      <c r="BV86" s="270"/>
      <c r="BW86" s="270"/>
      <c r="BX86" s="270"/>
      <c r="BY86" s="270"/>
      <c r="BZ86" s="270"/>
      <c r="CA86" s="270"/>
      <c r="CB86" s="270"/>
      <c r="CC86" s="270"/>
      <c r="CD86" s="270"/>
      <c r="CE86" s="270"/>
      <c r="CF86" s="270"/>
      <c r="CG86" s="270"/>
      <c r="CH86" s="270"/>
      <c r="CI86" s="270"/>
      <c r="CJ86" s="270"/>
      <c r="CK86" s="270"/>
      <c r="CL86" s="270"/>
      <c r="CM86" s="270"/>
      <c r="CN86" s="270"/>
      <c r="CO86" s="270"/>
      <c r="CP86" s="270"/>
      <c r="CQ86" s="270"/>
      <c r="CR86" s="270"/>
      <c r="CS86" s="270"/>
      <c r="CT86" s="270"/>
      <c r="CU86" s="270"/>
      <c r="CV86" s="270"/>
      <c r="CW86" s="270"/>
      <c r="CX86" s="270"/>
      <c r="CY86" s="270"/>
      <c r="CZ86" s="270"/>
      <c r="DA86" s="270"/>
      <c r="DB86" s="270"/>
      <c r="DC86" s="270"/>
      <c r="DD86" s="270"/>
      <c r="DE86" s="270"/>
      <c r="DF86" s="270"/>
      <c r="DG86" s="270"/>
      <c r="DH86" s="270"/>
      <c r="DI86" s="270"/>
      <c r="DJ86" s="270"/>
      <c r="DK86" s="462"/>
      <c r="DL86" s="270"/>
      <c r="DM86" s="270"/>
      <c r="DN86" s="270"/>
      <c r="DO86" s="270"/>
      <c r="DP86" s="270"/>
      <c r="DQ86" s="270"/>
      <c r="DR86" s="270"/>
      <c r="DS86" s="270"/>
      <c r="DT86" s="270"/>
      <c r="DU86" s="270"/>
      <c r="DV86" s="270"/>
      <c r="DW86" s="270"/>
      <c r="DX86" s="270"/>
      <c r="DY86" s="462"/>
      <c r="DZ86" s="270"/>
      <c r="HG86" s="270"/>
      <c r="HH86" s="270"/>
    </row>
    <row r="87" spans="2:216" x14ac:dyDescent="0.2">
      <c r="CY87" s="270"/>
      <c r="CZ87" s="270"/>
      <c r="DA87" s="270"/>
      <c r="DB87" s="270"/>
      <c r="DC87" s="270"/>
      <c r="DD87" s="270"/>
      <c r="DE87" s="270"/>
      <c r="DF87" s="270"/>
      <c r="DG87" s="270"/>
      <c r="DH87" s="270"/>
      <c r="DI87" s="270"/>
      <c r="DJ87" s="270"/>
      <c r="DK87" s="462"/>
      <c r="DL87" s="270"/>
      <c r="DM87" s="270"/>
      <c r="DN87" s="270"/>
      <c r="DO87" s="270"/>
      <c r="DP87" s="270"/>
      <c r="DQ87" s="270"/>
      <c r="DR87" s="270"/>
      <c r="DS87" s="270"/>
      <c r="DT87" s="270"/>
      <c r="DU87" s="270"/>
      <c r="DV87" s="270"/>
      <c r="DW87" s="270"/>
      <c r="DX87" s="270"/>
      <c r="DY87" s="462"/>
      <c r="DZ87" s="270"/>
    </row>
  </sheetData>
  <autoFilter ref="B5:C13" xr:uid="{00000000-0001-0000-1900-000000000000}"/>
  <mergeCells count="18">
    <mergeCell ref="BW4:CI4"/>
    <mergeCell ref="CK4:CW4"/>
    <mergeCell ref="E2:Q2"/>
    <mergeCell ref="S2:AE2"/>
    <mergeCell ref="AG2:AS2"/>
    <mergeCell ref="AU2:BG2"/>
    <mergeCell ref="BI2:BU2"/>
    <mergeCell ref="BW2:CI2"/>
    <mergeCell ref="E4:Q4"/>
    <mergeCell ref="S4:AE4"/>
    <mergeCell ref="AG4:AS4"/>
    <mergeCell ref="AU4:BG4"/>
    <mergeCell ref="BI4:BU4"/>
    <mergeCell ref="CY4:DK4"/>
    <mergeCell ref="DM4:DY4"/>
    <mergeCell ref="CK2:CW2"/>
    <mergeCell ref="CY2:DK2"/>
    <mergeCell ref="DM2:DY2"/>
  </mergeCells>
  <pageMargins left="0.59055118110236227" right="0.39370078740157483" top="0.39370078740157483" bottom="0.98425196850393704" header="0" footer="0"/>
  <pageSetup paperSize="5" scale="8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32D7E-F965-47ED-A7D9-FAEC4DE1827C}">
  <sheetPr codeName="Hoja28">
    <tabColor theme="5" tint="0.39997558519241921"/>
  </sheetPr>
  <dimension ref="B1:GR49"/>
  <sheetViews>
    <sheetView workbookViewId="0">
      <pane xSplit="4" ySplit="5" topLeftCell="FA6" activePane="bottomRight" state="frozen"/>
      <selection activeCell="Q37" sqref="Q37"/>
      <selection pane="topRight" activeCell="Q37" sqref="Q37"/>
      <selection pane="bottomLeft" activeCell="Q37" sqref="Q37"/>
      <selection pane="bottomRight" activeCell="Q37" sqref="A1:XFD1048576"/>
    </sheetView>
  </sheetViews>
  <sheetFormatPr baseColWidth="10" defaultColWidth="4" defaultRowHeight="12.75" x14ac:dyDescent="0.2"/>
  <cols>
    <col min="1" max="1" width="2.42578125" style="243" customWidth="1"/>
    <col min="2" max="2" width="7.140625" style="243" customWidth="1"/>
    <col min="3" max="3" width="33.140625" style="243" bestFit="1" customWidth="1"/>
    <col min="4" max="4" width="1.5703125" customWidth="1"/>
    <col min="5" max="6" width="3.85546875" bestFit="1" customWidth="1"/>
    <col min="7" max="7" width="4" bestFit="1" customWidth="1"/>
    <col min="8" max="8" width="3.5703125" bestFit="1" customWidth="1"/>
    <col min="9" max="9" width="4.140625" bestFit="1" customWidth="1"/>
    <col min="10" max="10" width="3.5703125" bestFit="1" customWidth="1"/>
    <col min="11" max="11" width="3.140625" bestFit="1" customWidth="1"/>
    <col min="12" max="13" width="3.85546875" bestFit="1" customWidth="1"/>
    <col min="14" max="14" width="3.42578125" bestFit="1" customWidth="1"/>
    <col min="15" max="15" width="3.85546875" bestFit="1" customWidth="1"/>
    <col min="16" max="16" width="3.42578125" bestFit="1" customWidth="1"/>
    <col min="17" max="17" width="5" bestFit="1" customWidth="1"/>
    <col min="18" max="18" width="1.5703125" customWidth="1"/>
    <col min="19" max="20" width="3.85546875" bestFit="1" customWidth="1"/>
    <col min="21" max="21" width="4" bestFit="1" customWidth="1"/>
    <col min="22" max="22" width="3.5703125" bestFit="1" customWidth="1"/>
    <col min="23" max="23" width="4.140625" bestFit="1" customWidth="1"/>
    <col min="24" max="24" width="3.5703125" bestFit="1" customWidth="1"/>
    <col min="25" max="25" width="3.140625" bestFit="1" customWidth="1"/>
    <col min="26" max="27" width="3.85546875" bestFit="1" customWidth="1"/>
    <col min="28" max="28" width="3.42578125" bestFit="1" customWidth="1"/>
    <col min="29" max="29" width="3.85546875" bestFit="1" customWidth="1"/>
    <col min="30" max="30" width="3.42578125" bestFit="1" customWidth="1"/>
    <col min="31" max="31" width="5" bestFit="1" customWidth="1"/>
    <col min="32" max="33" width="1.5703125" customWidth="1"/>
    <col min="34" max="37" width="4" style="244" bestFit="1" customWidth="1"/>
    <col min="38" max="38" width="5" style="244" bestFit="1" customWidth="1"/>
    <col min="39" max="39" width="4" style="244" bestFit="1" customWidth="1"/>
    <col min="40" max="40" width="5.7109375" style="244" bestFit="1" customWidth="1"/>
    <col min="41" max="42" width="5" style="244" bestFit="1" customWidth="1"/>
    <col min="43" max="43" width="4" style="244" bestFit="1" customWidth="1"/>
    <col min="44" max="44" width="3.85546875" style="244" bestFit="1" customWidth="1"/>
    <col min="45" max="45" width="3.42578125" style="244" bestFit="1" customWidth="1"/>
    <col min="46" max="46" width="6.85546875" style="244" customWidth="1"/>
    <col min="47" max="47" width="5.28515625" style="245" bestFit="1" customWidth="1"/>
    <col min="48" max="52" width="4.42578125" style="244" bestFit="1" customWidth="1"/>
    <col min="53" max="53" width="3.5703125" style="244" bestFit="1" customWidth="1"/>
    <col min="54" max="55" width="4.42578125" style="244" bestFit="1" customWidth="1"/>
    <col min="56" max="56" width="3.85546875" style="244" bestFit="1" customWidth="1"/>
    <col min="57" max="57" width="4.42578125" style="244" bestFit="1" customWidth="1"/>
    <col min="58" max="58" width="4" style="244" customWidth="1"/>
    <col min="59" max="59" width="3.42578125" style="244" bestFit="1" customWidth="1"/>
    <col min="60" max="60" width="5.5703125" style="244" bestFit="1" customWidth="1"/>
    <col min="61" max="61" width="4.85546875" style="245" customWidth="1"/>
    <col min="62" max="62" width="5.5703125" style="244" customWidth="1"/>
    <col min="63" max="66" width="5.7109375" style="244" bestFit="1" customWidth="1"/>
    <col min="67" max="67" width="6.140625" style="244" customWidth="1"/>
    <col min="68" max="68" width="6.85546875" style="244" customWidth="1"/>
    <col min="69" max="70" width="4.85546875" style="244" bestFit="1" customWidth="1"/>
    <col min="71" max="71" width="5" style="244" bestFit="1" customWidth="1"/>
    <col min="72" max="73" width="4.85546875" style="244" bestFit="1" customWidth="1"/>
    <col min="74" max="74" width="6" style="244" bestFit="1" customWidth="1"/>
    <col min="75" max="75" width="4.85546875" style="245" customWidth="1"/>
    <col min="76" max="76" width="5.5703125" style="244" bestFit="1" customWidth="1"/>
    <col min="77" max="77" width="6" style="244" bestFit="1" customWidth="1"/>
    <col min="78" max="79" width="5.7109375" style="244" bestFit="1" customWidth="1"/>
    <col min="80" max="80" width="4.5703125" style="244" bestFit="1" customWidth="1"/>
    <col min="81" max="81" width="5.7109375" style="244" bestFit="1" customWidth="1"/>
    <col min="82" max="83" width="4.5703125" style="244" bestFit="1" customWidth="1"/>
    <col min="84" max="84" width="5" style="244" bestFit="1" customWidth="1"/>
    <col min="85" max="87" width="4" style="244" bestFit="1" customWidth="1"/>
    <col min="88" max="88" width="7.140625" style="244" customWidth="1"/>
    <col min="89" max="89" width="5.28515625" style="245" customWidth="1"/>
    <col min="90" max="90" width="5.7109375" style="244" bestFit="1" customWidth="1"/>
    <col min="91" max="97" width="5.7109375" style="244" customWidth="1"/>
    <col min="98" max="98" width="4.85546875" style="244" customWidth="1"/>
    <col min="99" max="101" width="5.7109375" style="244" customWidth="1"/>
    <col min="102" max="102" width="6.85546875" style="244" bestFit="1" customWidth="1"/>
    <col min="103" max="103" width="1.42578125" style="243" customWidth="1"/>
    <col min="104" max="104" width="5.7109375" style="244" bestFit="1" customWidth="1"/>
    <col min="105" max="111" width="5.7109375" style="244" customWidth="1"/>
    <col min="112" max="112" width="4.85546875" style="244" customWidth="1"/>
    <col min="113" max="115" width="5.7109375" style="244" customWidth="1"/>
    <col min="116" max="116" width="6.85546875" style="244" bestFit="1" customWidth="1"/>
    <col min="117" max="117" width="2.140625" style="243" customWidth="1"/>
    <col min="118" max="118" width="8" style="278" customWidth="1"/>
    <col min="119" max="125" width="5.7109375" style="278" customWidth="1"/>
    <col min="126" max="126" width="8" style="278" customWidth="1"/>
    <col min="127" max="129" width="5.7109375" style="278" customWidth="1"/>
    <col min="130" max="130" width="6.85546875" style="278" bestFit="1" customWidth="1"/>
    <col min="131" max="131" width="2" style="243" customWidth="1"/>
    <col min="132" max="140" width="6" style="243" bestFit="1" customWidth="1"/>
    <col min="141" max="141" width="4.42578125" style="243" bestFit="1" customWidth="1"/>
    <col min="142" max="143" width="3.5703125" style="243" bestFit="1" customWidth="1"/>
    <col min="144" max="144" width="7" style="243" bestFit="1" customWidth="1"/>
    <col min="145" max="157" width="4" style="243"/>
    <col min="158" max="158" width="5.28515625" style="243" customWidth="1"/>
    <col min="159" max="171" width="4" style="243"/>
    <col min="172" max="172" width="4.7109375" style="243" customWidth="1"/>
    <col min="173" max="173" width="1" style="243" customWidth="1"/>
    <col min="174" max="182" width="5" style="243" bestFit="1" customWidth="1"/>
    <col min="183" max="183" width="3.7109375" style="243" bestFit="1" customWidth="1"/>
    <col min="184" max="184" width="3.140625" style="243" bestFit="1" customWidth="1"/>
    <col min="185" max="185" width="3.5703125" style="243" bestFit="1" customWidth="1"/>
    <col min="186" max="186" width="6" style="243" bestFit="1" customWidth="1"/>
    <col min="187" max="187" width="1.140625" style="243" customWidth="1"/>
    <col min="188" max="196" width="5" style="243" bestFit="1" customWidth="1"/>
    <col min="197" max="197" width="3.7109375" style="243" bestFit="1" customWidth="1"/>
    <col min="198" max="198" width="5" style="243" customWidth="1"/>
    <col min="199" max="199" width="3.5703125" style="243" bestFit="1" customWidth="1"/>
    <col min="200" max="200" width="6.28515625" style="243" bestFit="1" customWidth="1"/>
    <col min="201" max="16384" width="4" style="243"/>
  </cols>
  <sheetData>
    <row r="1" spans="2:200" ht="15.75" customHeight="1" x14ac:dyDescent="0.25">
      <c r="C1" s="277" t="s">
        <v>209</v>
      </c>
      <c r="EP1" s="784"/>
      <c r="EQ1" s="784"/>
      <c r="ER1" s="784"/>
      <c r="ES1" s="784"/>
      <c r="ET1" s="784"/>
      <c r="EU1" s="784"/>
      <c r="EV1" s="784"/>
      <c r="EW1" s="784"/>
      <c r="EX1" s="784"/>
      <c r="EY1" s="784"/>
      <c r="EZ1" s="784"/>
      <c r="FA1" s="784"/>
      <c r="FB1" s="784"/>
    </row>
    <row r="2" spans="2:200" ht="65.25" customHeight="1" x14ac:dyDescent="0.3">
      <c r="C2" s="247" t="s">
        <v>542</v>
      </c>
      <c r="E2" s="1042" t="s">
        <v>529</v>
      </c>
      <c r="F2" s="1043"/>
      <c r="G2" s="1043"/>
      <c r="H2" s="1043"/>
      <c r="I2" s="1043"/>
      <c r="J2" s="1043"/>
      <c r="K2" s="1043"/>
      <c r="L2" s="1043"/>
      <c r="M2" s="1043"/>
      <c r="N2" s="1043"/>
      <c r="O2" s="1043"/>
      <c r="P2" s="1043"/>
      <c r="Q2" s="1090"/>
      <c r="S2" s="1042" t="s">
        <v>528</v>
      </c>
      <c r="T2" s="1043"/>
      <c r="U2" s="1043"/>
      <c r="V2" s="1043"/>
      <c r="W2" s="1043"/>
      <c r="X2" s="1043"/>
      <c r="Y2" s="1043"/>
      <c r="Z2" s="1043"/>
      <c r="AA2" s="1043"/>
      <c r="AB2" s="1043"/>
      <c r="AC2" s="1043"/>
      <c r="AD2" s="1043"/>
      <c r="AE2" s="1090"/>
      <c r="AH2" s="1042" t="s">
        <v>527</v>
      </c>
      <c r="AI2" s="1043"/>
      <c r="AJ2" s="1043"/>
      <c r="AK2" s="1043"/>
      <c r="AL2" s="1043"/>
      <c r="AM2" s="1043"/>
      <c r="AN2" s="1043"/>
      <c r="AO2" s="1043"/>
      <c r="AP2" s="1043"/>
      <c r="AQ2" s="1043"/>
      <c r="AR2" s="1043"/>
      <c r="AS2" s="1043"/>
      <c r="AT2" s="1090"/>
      <c r="AU2" s="279"/>
      <c r="AV2" s="1042" t="s">
        <v>526</v>
      </c>
      <c r="AW2" s="1043"/>
      <c r="AX2" s="1043"/>
      <c r="AY2" s="1043"/>
      <c r="AZ2" s="1043"/>
      <c r="BA2" s="1043"/>
      <c r="BB2" s="1043"/>
      <c r="BC2" s="1043"/>
      <c r="BD2" s="1043"/>
      <c r="BE2" s="1043"/>
      <c r="BF2" s="1043"/>
      <c r="BG2" s="1043"/>
      <c r="BH2" s="1090"/>
      <c r="BI2" s="279"/>
      <c r="BJ2" s="1044" t="s">
        <v>445</v>
      </c>
      <c r="BK2" s="1045"/>
      <c r="BL2" s="1045"/>
      <c r="BM2" s="1045"/>
      <c r="BN2" s="1045"/>
      <c r="BO2" s="1045"/>
      <c r="BP2" s="1045"/>
      <c r="BQ2" s="1045"/>
      <c r="BR2" s="1045"/>
      <c r="BS2" s="1045"/>
      <c r="BT2" s="1045"/>
      <c r="BU2" s="1045"/>
      <c r="BV2" s="1046"/>
      <c r="BW2" s="279"/>
      <c r="BX2" s="1044" t="s">
        <v>446</v>
      </c>
      <c r="BY2" s="1045"/>
      <c r="BZ2" s="1045"/>
      <c r="CA2" s="1045"/>
      <c r="CB2" s="1045"/>
      <c r="CC2" s="1045"/>
      <c r="CD2" s="1045"/>
      <c r="CE2" s="1045"/>
      <c r="CF2" s="1045"/>
      <c r="CG2" s="1045"/>
      <c r="CH2" s="1045"/>
      <c r="CI2" s="1045"/>
      <c r="CJ2" s="1046"/>
      <c r="CK2" s="279"/>
      <c r="CL2" s="1038" t="s">
        <v>210</v>
      </c>
      <c r="CM2" s="1039"/>
      <c r="CN2" s="1039"/>
      <c r="CO2" s="1039"/>
      <c r="CP2" s="1039"/>
      <c r="CQ2" s="1039"/>
      <c r="CR2" s="1039"/>
      <c r="CS2" s="1039"/>
      <c r="CT2" s="1039"/>
      <c r="CU2" s="1039"/>
      <c r="CV2" s="1039"/>
      <c r="CW2" s="1039"/>
      <c r="CX2" s="1073"/>
      <c r="CZ2" s="1038" t="s">
        <v>211</v>
      </c>
      <c r="DA2" s="1039"/>
      <c r="DB2" s="1039"/>
      <c r="DC2" s="1039"/>
      <c r="DD2" s="1039"/>
      <c r="DE2" s="1039"/>
      <c r="DF2" s="1039"/>
      <c r="DG2" s="1039"/>
      <c r="DH2" s="1039"/>
      <c r="DI2" s="1039"/>
      <c r="DJ2" s="1039"/>
      <c r="DK2" s="1039"/>
      <c r="DL2" s="1073"/>
      <c r="DM2" s="280"/>
      <c r="DN2" s="1084" t="s">
        <v>212</v>
      </c>
      <c r="DO2" s="1085"/>
      <c r="DP2" s="1085"/>
      <c r="DQ2" s="1085"/>
      <c r="DR2" s="1085"/>
      <c r="DS2" s="1085"/>
      <c r="DT2" s="1085"/>
      <c r="DU2" s="1085"/>
      <c r="DV2" s="1085"/>
      <c r="DW2" s="1085"/>
      <c r="DX2" s="1085"/>
      <c r="DY2" s="1085"/>
      <c r="DZ2" s="1086"/>
      <c r="EB2" s="1078" t="s">
        <v>447</v>
      </c>
      <c r="EC2" s="1079"/>
      <c r="ED2" s="1079"/>
      <c r="EE2" s="1079"/>
      <c r="EF2" s="1079"/>
      <c r="EG2" s="1079"/>
      <c r="EH2" s="1079"/>
      <c r="EI2" s="1079"/>
      <c r="EJ2" s="1079"/>
      <c r="EK2" s="1079"/>
      <c r="EL2" s="1079"/>
      <c r="EM2" s="1079"/>
      <c r="EN2" s="1080"/>
      <c r="EO2" s="281"/>
      <c r="EP2" s="1078" t="s">
        <v>448</v>
      </c>
      <c r="EQ2" s="1079"/>
      <c r="ER2" s="1079"/>
      <c r="ES2" s="1079"/>
      <c r="ET2" s="1079"/>
      <c r="EU2" s="1079"/>
      <c r="EV2" s="1079"/>
      <c r="EW2" s="1079"/>
      <c r="EX2" s="1079"/>
      <c r="EY2" s="1079"/>
      <c r="EZ2" s="1079"/>
      <c r="FA2" s="1079"/>
      <c r="FB2" s="1080"/>
      <c r="FC2" s="281"/>
      <c r="FD2" s="1078" t="s">
        <v>213</v>
      </c>
      <c r="FE2" s="1079"/>
      <c r="FF2" s="1079"/>
      <c r="FG2" s="1079"/>
      <c r="FH2" s="1079"/>
      <c r="FI2" s="1079"/>
      <c r="FJ2" s="1079"/>
      <c r="FK2" s="1079"/>
      <c r="FL2" s="1079"/>
      <c r="FM2" s="1079"/>
      <c r="FN2" s="1079"/>
      <c r="FO2" s="1079"/>
      <c r="FP2" s="1080"/>
      <c r="FQ2" s="281"/>
      <c r="FR2" s="1078" t="s">
        <v>214</v>
      </c>
      <c r="FS2" s="1079"/>
      <c r="FT2" s="1079"/>
      <c r="FU2" s="1079"/>
      <c r="FV2" s="1079"/>
      <c r="FW2" s="1079"/>
      <c r="FX2" s="1079"/>
      <c r="FY2" s="1079"/>
      <c r="FZ2" s="1079"/>
      <c r="GA2" s="1079"/>
      <c r="GB2" s="1079"/>
      <c r="GC2" s="1079"/>
      <c r="GD2" s="1080"/>
      <c r="GE2"/>
      <c r="GF2" s="1078" t="s">
        <v>215</v>
      </c>
      <c r="GG2" s="1079"/>
      <c r="GH2" s="1079"/>
      <c r="GI2" s="1079"/>
      <c r="GJ2" s="1079"/>
      <c r="GK2" s="1079"/>
      <c r="GL2" s="1079"/>
      <c r="GM2" s="1079"/>
      <c r="GN2" s="1079"/>
      <c r="GO2" s="1079"/>
      <c r="GP2" s="1079"/>
      <c r="GQ2" s="1079"/>
      <c r="GR2" s="1080"/>
    </row>
    <row r="3" spans="2:200" ht="6.75" customHeight="1" x14ac:dyDescent="0.3"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2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2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251"/>
      <c r="BU3" s="251"/>
      <c r="BV3" s="251"/>
      <c r="BW3" s="252"/>
      <c r="BX3" s="251"/>
      <c r="BY3" s="251"/>
      <c r="BZ3" s="251"/>
      <c r="CA3" s="251"/>
      <c r="CB3" s="251"/>
      <c r="CC3" s="251"/>
      <c r="CD3" s="251"/>
      <c r="CE3" s="251"/>
      <c r="CF3" s="251"/>
      <c r="CG3" s="251"/>
      <c r="CH3" s="251"/>
      <c r="CI3" s="251"/>
      <c r="CJ3" s="251"/>
      <c r="CK3" s="252"/>
      <c r="CY3" s="251"/>
      <c r="DM3" s="282"/>
      <c r="DN3" s="1087"/>
      <c r="DO3" s="1088"/>
      <c r="DP3" s="1088"/>
      <c r="DQ3" s="1088"/>
      <c r="DR3" s="1088"/>
      <c r="DS3" s="1088"/>
      <c r="DT3" s="1088"/>
      <c r="DU3" s="1088"/>
      <c r="DV3" s="1088"/>
      <c r="DW3" s="1088"/>
      <c r="DX3" s="1088"/>
      <c r="DY3" s="1088"/>
      <c r="DZ3" s="1089"/>
      <c r="EA3" s="251"/>
      <c r="EB3" s="1081"/>
      <c r="EC3" s="1082"/>
      <c r="ED3" s="1082"/>
      <c r="EE3" s="1082"/>
      <c r="EF3" s="1082"/>
      <c r="EG3" s="1082"/>
      <c r="EH3" s="1082"/>
      <c r="EI3" s="1082"/>
      <c r="EJ3" s="1082"/>
      <c r="EK3" s="1082"/>
      <c r="EL3" s="1082"/>
      <c r="EM3" s="1082"/>
      <c r="EN3" s="1083"/>
      <c r="EO3" s="281"/>
      <c r="EP3" s="1081"/>
      <c r="EQ3" s="1082"/>
      <c r="ER3" s="1082"/>
      <c r="ES3" s="1082"/>
      <c r="ET3" s="1082"/>
      <c r="EU3" s="1082"/>
      <c r="EV3" s="1082"/>
      <c r="EW3" s="1082"/>
      <c r="EX3" s="1082"/>
      <c r="EY3" s="1082"/>
      <c r="EZ3" s="1082"/>
      <c r="FA3" s="1082"/>
      <c r="FB3" s="1083"/>
      <c r="FC3" s="281"/>
      <c r="FD3" s="1081"/>
      <c r="FE3" s="1082"/>
      <c r="FF3" s="1082"/>
      <c r="FG3" s="1082"/>
      <c r="FH3" s="1082"/>
      <c r="FI3" s="1082"/>
      <c r="FJ3" s="1082"/>
      <c r="FK3" s="1082"/>
      <c r="FL3" s="1082"/>
      <c r="FM3" s="1082"/>
      <c r="FN3" s="1082"/>
      <c r="FO3" s="1082"/>
      <c r="FP3" s="1083"/>
      <c r="FQ3" s="281"/>
      <c r="FR3" s="1081"/>
      <c r="FS3" s="1082"/>
      <c r="FT3" s="1082"/>
      <c r="FU3" s="1082"/>
      <c r="FV3" s="1082"/>
      <c r="FW3" s="1082"/>
      <c r="FX3" s="1082"/>
      <c r="FY3" s="1082"/>
      <c r="FZ3" s="1082"/>
      <c r="GA3" s="1082"/>
      <c r="GB3" s="1082"/>
      <c r="GC3" s="1082"/>
      <c r="GD3" s="1083"/>
      <c r="GE3"/>
      <c r="GF3" s="1081"/>
      <c r="GG3" s="1082"/>
      <c r="GH3" s="1082"/>
      <c r="GI3" s="1082"/>
      <c r="GJ3" s="1082"/>
      <c r="GK3" s="1082"/>
      <c r="GL3" s="1082"/>
      <c r="GM3" s="1082"/>
      <c r="GN3" s="1082"/>
      <c r="GO3" s="1082"/>
      <c r="GP3" s="1082"/>
      <c r="GQ3" s="1082"/>
      <c r="GR3" s="1083"/>
    </row>
    <row r="4" spans="2:200" ht="21" x14ac:dyDescent="0.2">
      <c r="E4" s="1074" t="s">
        <v>187</v>
      </c>
      <c r="F4" s="1075"/>
      <c r="G4" s="1075"/>
      <c r="H4" s="1075"/>
      <c r="I4" s="1075"/>
      <c r="J4" s="1075"/>
      <c r="K4" s="1075"/>
      <c r="L4" s="1075"/>
      <c r="M4" s="1075"/>
      <c r="N4" s="1075"/>
      <c r="O4" s="1075"/>
      <c r="P4" s="1075"/>
      <c r="Q4" s="1076"/>
      <c r="S4" s="1074" t="s">
        <v>187</v>
      </c>
      <c r="T4" s="1075"/>
      <c r="U4" s="1075"/>
      <c r="V4" s="1075"/>
      <c r="W4" s="1075"/>
      <c r="X4" s="1075"/>
      <c r="Y4" s="1075"/>
      <c r="Z4" s="1075"/>
      <c r="AA4" s="1075"/>
      <c r="AB4" s="1075"/>
      <c r="AC4" s="1075"/>
      <c r="AD4" s="1075"/>
      <c r="AE4" s="1076"/>
      <c r="AH4" s="1074" t="s">
        <v>187</v>
      </c>
      <c r="AI4" s="1075"/>
      <c r="AJ4" s="1075"/>
      <c r="AK4" s="1075"/>
      <c r="AL4" s="1075"/>
      <c r="AM4" s="1075"/>
      <c r="AN4" s="1075"/>
      <c r="AO4" s="1075"/>
      <c r="AP4" s="1075"/>
      <c r="AQ4" s="1075"/>
      <c r="AR4" s="1075"/>
      <c r="AS4" s="1075"/>
      <c r="AT4" s="1076"/>
      <c r="AU4" s="252"/>
      <c r="AV4" s="1074" t="s">
        <v>187</v>
      </c>
      <c r="AW4" s="1075"/>
      <c r="AX4" s="1075"/>
      <c r="AY4" s="1075"/>
      <c r="AZ4" s="1075"/>
      <c r="BA4" s="1075"/>
      <c r="BB4" s="1075"/>
      <c r="BC4" s="1075"/>
      <c r="BD4" s="1075"/>
      <c r="BE4" s="1075"/>
      <c r="BF4" s="1075"/>
      <c r="BG4" s="1075"/>
      <c r="BH4" s="1076"/>
      <c r="BI4" s="252"/>
      <c r="BJ4" s="1074" t="s">
        <v>187</v>
      </c>
      <c r="BK4" s="1075"/>
      <c r="BL4" s="1075"/>
      <c r="BM4" s="1075"/>
      <c r="BN4" s="1075"/>
      <c r="BO4" s="1075"/>
      <c r="BP4" s="1075"/>
      <c r="BQ4" s="1075"/>
      <c r="BR4" s="1075"/>
      <c r="BS4" s="1075"/>
      <c r="BT4" s="1075"/>
      <c r="BU4" s="1075"/>
      <c r="BV4" s="1076"/>
      <c r="BW4" s="252"/>
      <c r="BX4" s="1074" t="s">
        <v>187</v>
      </c>
      <c r="BY4" s="1075"/>
      <c r="BZ4" s="1075"/>
      <c r="CA4" s="1075"/>
      <c r="CB4" s="1075"/>
      <c r="CC4" s="1075"/>
      <c r="CD4" s="1075"/>
      <c r="CE4" s="1075"/>
      <c r="CF4" s="1075"/>
      <c r="CG4" s="1075"/>
      <c r="CH4" s="1075"/>
      <c r="CI4" s="1075"/>
      <c r="CJ4" s="1076"/>
      <c r="CK4" s="252"/>
      <c r="CL4" s="1074" t="s">
        <v>187</v>
      </c>
      <c r="CM4" s="1075"/>
      <c r="CN4" s="1075"/>
      <c r="CO4" s="1075"/>
      <c r="CP4" s="1075"/>
      <c r="CQ4" s="1075"/>
      <c r="CR4" s="1075"/>
      <c r="CS4" s="1075"/>
      <c r="CT4" s="1075"/>
      <c r="CU4" s="1075"/>
      <c r="CV4" s="1075"/>
      <c r="CW4" s="1075"/>
      <c r="CX4" s="1076"/>
      <c r="CY4" s="251"/>
      <c r="CZ4" s="1074" t="s">
        <v>187</v>
      </c>
      <c r="DA4" s="1075"/>
      <c r="DB4" s="1075"/>
      <c r="DC4" s="1075"/>
      <c r="DD4" s="1075"/>
      <c r="DE4" s="1075"/>
      <c r="DF4" s="1075"/>
      <c r="DG4" s="1075"/>
      <c r="DH4" s="1075"/>
      <c r="DI4" s="1075"/>
      <c r="DJ4" s="1075"/>
      <c r="DK4" s="1075"/>
      <c r="DL4" s="1076"/>
      <c r="DM4" s="282"/>
      <c r="DN4" s="283" t="s">
        <v>188</v>
      </c>
      <c r="DO4" s="283" t="s">
        <v>189</v>
      </c>
      <c r="DP4" s="283" t="s">
        <v>190</v>
      </c>
      <c r="DQ4" s="283" t="s">
        <v>191</v>
      </c>
      <c r="DR4" s="283" t="s">
        <v>192</v>
      </c>
      <c r="DS4" s="283" t="s">
        <v>193</v>
      </c>
      <c r="DT4" s="283" t="s">
        <v>194</v>
      </c>
      <c r="DU4" s="283" t="s">
        <v>195</v>
      </c>
      <c r="DV4" s="283" t="s">
        <v>196</v>
      </c>
      <c r="DW4" s="283" t="s">
        <v>197</v>
      </c>
      <c r="DX4" s="283" t="s">
        <v>198</v>
      </c>
      <c r="DY4" s="283" t="s">
        <v>199</v>
      </c>
      <c r="DZ4" s="284" t="s">
        <v>202</v>
      </c>
      <c r="EA4" s="251"/>
      <c r="EB4" s="285" t="s">
        <v>188</v>
      </c>
      <c r="EC4" s="285" t="s">
        <v>189</v>
      </c>
      <c r="ED4" s="285" t="s">
        <v>190</v>
      </c>
      <c r="EE4" s="285" t="s">
        <v>191</v>
      </c>
      <c r="EF4" s="285" t="s">
        <v>192</v>
      </c>
      <c r="EG4" s="285" t="s">
        <v>193</v>
      </c>
      <c r="EH4" s="285" t="s">
        <v>194</v>
      </c>
      <c r="EI4" s="285" t="s">
        <v>195</v>
      </c>
      <c r="EJ4" s="285" t="s">
        <v>196</v>
      </c>
      <c r="EK4" s="285" t="s">
        <v>197</v>
      </c>
      <c r="EL4" s="285" t="s">
        <v>198</v>
      </c>
      <c r="EM4" s="285" t="s">
        <v>199</v>
      </c>
      <c r="EN4" s="286" t="s">
        <v>202</v>
      </c>
      <c r="EO4"/>
      <c r="EP4" s="285" t="s">
        <v>188</v>
      </c>
      <c r="EQ4" s="285" t="s">
        <v>189</v>
      </c>
      <c r="ER4" s="285" t="s">
        <v>190</v>
      </c>
      <c r="ES4" s="285" t="s">
        <v>191</v>
      </c>
      <c r="ET4" s="285" t="s">
        <v>192</v>
      </c>
      <c r="EU4" s="285" t="s">
        <v>193</v>
      </c>
      <c r="EV4" s="285" t="s">
        <v>194</v>
      </c>
      <c r="EW4" s="285" t="s">
        <v>195</v>
      </c>
      <c r="EX4" s="285" t="s">
        <v>196</v>
      </c>
      <c r="EY4" s="285" t="s">
        <v>197</v>
      </c>
      <c r="EZ4" s="285" t="s">
        <v>198</v>
      </c>
      <c r="FA4" s="285" t="s">
        <v>199</v>
      </c>
      <c r="FB4" s="286" t="s">
        <v>202</v>
      </c>
      <c r="FC4"/>
      <c r="FD4" s="285" t="s">
        <v>188</v>
      </c>
      <c r="FE4" s="285" t="s">
        <v>189</v>
      </c>
      <c r="FF4" s="285" t="s">
        <v>190</v>
      </c>
      <c r="FG4" s="285" t="s">
        <v>191</v>
      </c>
      <c r="FH4" s="285" t="s">
        <v>192</v>
      </c>
      <c r="FI4" s="285" t="s">
        <v>193</v>
      </c>
      <c r="FJ4" s="285" t="s">
        <v>194</v>
      </c>
      <c r="FK4" s="285" t="s">
        <v>195</v>
      </c>
      <c r="FL4" s="285" t="s">
        <v>196</v>
      </c>
      <c r="FM4" s="285" t="s">
        <v>197</v>
      </c>
      <c r="FN4" s="285" t="s">
        <v>198</v>
      </c>
      <c r="FO4" s="285" t="s">
        <v>199</v>
      </c>
      <c r="FP4" s="286" t="s">
        <v>202</v>
      </c>
      <c r="FQ4"/>
      <c r="FR4" s="285" t="s">
        <v>188</v>
      </c>
      <c r="FS4" s="285" t="s">
        <v>189</v>
      </c>
      <c r="FT4" s="285" t="s">
        <v>190</v>
      </c>
      <c r="FU4" s="285" t="s">
        <v>191</v>
      </c>
      <c r="FV4" s="285" t="s">
        <v>192</v>
      </c>
      <c r="FW4" s="285" t="s">
        <v>193</v>
      </c>
      <c r="FX4" s="285" t="s">
        <v>194</v>
      </c>
      <c r="FY4" s="285" t="s">
        <v>195</v>
      </c>
      <c r="FZ4" s="285" t="s">
        <v>196</v>
      </c>
      <c r="GA4" s="285" t="s">
        <v>197</v>
      </c>
      <c r="GB4" s="285" t="s">
        <v>198</v>
      </c>
      <c r="GC4" s="285" t="s">
        <v>199</v>
      </c>
      <c r="GD4" s="286" t="s">
        <v>202</v>
      </c>
      <c r="GE4"/>
      <c r="GF4" s="285" t="s">
        <v>188</v>
      </c>
      <c r="GG4" s="285" t="s">
        <v>189</v>
      </c>
      <c r="GH4" s="285" t="s">
        <v>190</v>
      </c>
      <c r="GI4" s="285" t="s">
        <v>191</v>
      </c>
      <c r="GJ4" s="285" t="s">
        <v>192</v>
      </c>
      <c r="GK4" s="285" t="s">
        <v>193</v>
      </c>
      <c r="GL4" s="285" t="s">
        <v>194</v>
      </c>
      <c r="GM4" s="285" t="s">
        <v>195</v>
      </c>
      <c r="GN4" s="285" t="s">
        <v>196</v>
      </c>
      <c r="GO4" s="285" t="s">
        <v>197</v>
      </c>
      <c r="GP4" s="285" t="s">
        <v>198</v>
      </c>
      <c r="GQ4" s="285" t="s">
        <v>199</v>
      </c>
      <c r="GR4" s="286" t="s">
        <v>202</v>
      </c>
    </row>
    <row r="5" spans="2:200" x14ac:dyDescent="0.2">
      <c r="B5" s="287" t="s">
        <v>93</v>
      </c>
      <c r="C5" s="288" t="s">
        <v>94</v>
      </c>
      <c r="E5" s="254" t="s">
        <v>188</v>
      </c>
      <c r="F5" s="254" t="s">
        <v>189</v>
      </c>
      <c r="G5" s="254" t="s">
        <v>190</v>
      </c>
      <c r="H5" s="254" t="s">
        <v>191</v>
      </c>
      <c r="I5" s="254" t="s">
        <v>192</v>
      </c>
      <c r="J5" s="254" t="s">
        <v>193</v>
      </c>
      <c r="K5" s="254" t="s">
        <v>194</v>
      </c>
      <c r="L5" s="254" t="s">
        <v>195</v>
      </c>
      <c r="M5" s="254" t="s">
        <v>196</v>
      </c>
      <c r="N5" s="254" t="s">
        <v>197</v>
      </c>
      <c r="O5" s="254" t="s">
        <v>198</v>
      </c>
      <c r="P5" s="254" t="s">
        <v>199</v>
      </c>
      <c r="Q5" s="255" t="s">
        <v>200</v>
      </c>
      <c r="S5" s="254" t="s">
        <v>188</v>
      </c>
      <c r="T5" s="254" t="s">
        <v>189</v>
      </c>
      <c r="U5" s="254" t="s">
        <v>190</v>
      </c>
      <c r="V5" s="254" t="s">
        <v>191</v>
      </c>
      <c r="W5" s="254" t="s">
        <v>192</v>
      </c>
      <c r="X5" s="254" t="s">
        <v>193</v>
      </c>
      <c r="Y5" s="254" t="s">
        <v>194</v>
      </c>
      <c r="Z5" s="254" t="s">
        <v>195</v>
      </c>
      <c r="AA5" s="254" t="s">
        <v>196</v>
      </c>
      <c r="AB5" s="254" t="s">
        <v>197</v>
      </c>
      <c r="AC5" s="254" t="s">
        <v>198</v>
      </c>
      <c r="AD5" s="254" t="s">
        <v>199</v>
      </c>
      <c r="AE5" s="255" t="s">
        <v>200</v>
      </c>
      <c r="AH5" s="254" t="s">
        <v>188</v>
      </c>
      <c r="AI5" s="254" t="s">
        <v>189</v>
      </c>
      <c r="AJ5" s="254" t="s">
        <v>190</v>
      </c>
      <c r="AK5" s="254" t="s">
        <v>191</v>
      </c>
      <c r="AL5" s="254" t="s">
        <v>192</v>
      </c>
      <c r="AM5" s="254" t="s">
        <v>193</v>
      </c>
      <c r="AN5" s="254" t="s">
        <v>194</v>
      </c>
      <c r="AO5" s="254" t="s">
        <v>195</v>
      </c>
      <c r="AP5" s="254" t="s">
        <v>196</v>
      </c>
      <c r="AQ5" s="254" t="s">
        <v>197</v>
      </c>
      <c r="AR5" s="254" t="s">
        <v>198</v>
      </c>
      <c r="AS5" s="254" t="s">
        <v>199</v>
      </c>
      <c r="AT5" s="255" t="s">
        <v>200</v>
      </c>
      <c r="AU5" s="251"/>
      <c r="AV5" s="254" t="s">
        <v>188</v>
      </c>
      <c r="AW5" s="254" t="s">
        <v>189</v>
      </c>
      <c r="AX5" s="254" t="s">
        <v>190</v>
      </c>
      <c r="AY5" s="254" t="s">
        <v>191</v>
      </c>
      <c r="AZ5" s="254" t="s">
        <v>192</v>
      </c>
      <c r="BA5" s="254" t="s">
        <v>193</v>
      </c>
      <c r="BB5" s="254" t="s">
        <v>194</v>
      </c>
      <c r="BC5" s="254" t="s">
        <v>195</v>
      </c>
      <c r="BD5" s="254" t="s">
        <v>196</v>
      </c>
      <c r="BE5" s="254" t="s">
        <v>197</v>
      </c>
      <c r="BF5" s="254" t="s">
        <v>198</v>
      </c>
      <c r="BG5" s="254" t="s">
        <v>199</v>
      </c>
      <c r="BH5" s="255" t="s">
        <v>200</v>
      </c>
      <c r="BI5" s="251"/>
      <c r="BJ5" s="254" t="s">
        <v>188</v>
      </c>
      <c r="BK5" s="254" t="s">
        <v>189</v>
      </c>
      <c r="BL5" s="254" t="s">
        <v>190</v>
      </c>
      <c r="BM5" s="254" t="s">
        <v>191</v>
      </c>
      <c r="BN5" s="254" t="s">
        <v>192</v>
      </c>
      <c r="BO5" s="254" t="s">
        <v>193</v>
      </c>
      <c r="BP5" s="254" t="s">
        <v>194</v>
      </c>
      <c r="BQ5" s="254" t="s">
        <v>195</v>
      </c>
      <c r="BR5" s="254" t="s">
        <v>196</v>
      </c>
      <c r="BS5" s="254" t="s">
        <v>197</v>
      </c>
      <c r="BT5" s="254" t="s">
        <v>198</v>
      </c>
      <c r="BU5" s="254" t="s">
        <v>199</v>
      </c>
      <c r="BV5" s="255" t="s">
        <v>200</v>
      </c>
      <c r="BW5" s="251"/>
      <c r="BX5" s="254" t="s">
        <v>188</v>
      </c>
      <c r="BY5" s="254" t="s">
        <v>189</v>
      </c>
      <c r="BZ5" s="254" t="s">
        <v>190</v>
      </c>
      <c r="CA5" s="254" t="s">
        <v>191</v>
      </c>
      <c r="CB5" s="254" t="s">
        <v>192</v>
      </c>
      <c r="CC5" s="254" t="s">
        <v>193</v>
      </c>
      <c r="CD5" s="254" t="s">
        <v>194</v>
      </c>
      <c r="CE5" s="254" t="s">
        <v>195</v>
      </c>
      <c r="CF5" s="254" t="s">
        <v>196</v>
      </c>
      <c r="CG5" s="254" t="s">
        <v>197</v>
      </c>
      <c r="CH5" s="254" t="s">
        <v>198</v>
      </c>
      <c r="CI5" s="254" t="s">
        <v>199</v>
      </c>
      <c r="CJ5" s="255" t="s">
        <v>200</v>
      </c>
      <c r="CK5" s="251"/>
      <c r="CL5" s="254" t="s">
        <v>188</v>
      </c>
      <c r="CM5" s="254" t="s">
        <v>189</v>
      </c>
      <c r="CN5" s="254" t="s">
        <v>190</v>
      </c>
      <c r="CO5" s="254" t="s">
        <v>191</v>
      </c>
      <c r="CP5" s="254" t="s">
        <v>192</v>
      </c>
      <c r="CQ5" s="254" t="s">
        <v>193</v>
      </c>
      <c r="CR5" s="254" t="s">
        <v>194</v>
      </c>
      <c r="CS5" s="254" t="s">
        <v>195</v>
      </c>
      <c r="CT5" s="254" t="s">
        <v>196</v>
      </c>
      <c r="CU5" s="254" t="s">
        <v>197</v>
      </c>
      <c r="CV5" s="254" t="s">
        <v>198</v>
      </c>
      <c r="CW5" s="254" t="s">
        <v>199</v>
      </c>
      <c r="CX5" s="255" t="s">
        <v>200</v>
      </c>
      <c r="CY5" s="251"/>
      <c r="CZ5" s="254" t="s">
        <v>188</v>
      </c>
      <c r="DA5" s="254" t="s">
        <v>189</v>
      </c>
      <c r="DB5" s="254" t="s">
        <v>190</v>
      </c>
      <c r="DC5" s="254" t="s">
        <v>191</v>
      </c>
      <c r="DD5" s="254" t="s">
        <v>192</v>
      </c>
      <c r="DE5" s="254" t="s">
        <v>193</v>
      </c>
      <c r="DF5" s="254" t="s">
        <v>194</v>
      </c>
      <c r="DG5" s="254" t="s">
        <v>195</v>
      </c>
      <c r="DH5" s="254" t="s">
        <v>196</v>
      </c>
      <c r="DI5" s="254" t="s">
        <v>197</v>
      </c>
      <c r="DJ5" s="254" t="s">
        <v>198</v>
      </c>
      <c r="DK5" s="254" t="s">
        <v>199</v>
      </c>
      <c r="DL5" s="255" t="s">
        <v>200</v>
      </c>
      <c r="DM5" s="282"/>
      <c r="DN5" s="289"/>
      <c r="DO5" s="289"/>
      <c r="DP5" s="289"/>
      <c r="DQ5" s="289"/>
      <c r="DR5" s="289"/>
      <c r="DS5" s="289"/>
      <c r="DT5" s="289"/>
      <c r="DU5" s="289"/>
      <c r="DV5" s="289"/>
      <c r="DW5" s="289"/>
      <c r="DX5" s="289"/>
      <c r="DY5" s="289"/>
      <c r="DZ5" s="290"/>
      <c r="EA5" s="251"/>
      <c r="EB5" s="267"/>
      <c r="EC5" s="251"/>
      <c r="ED5" s="251"/>
      <c r="EE5" s="251"/>
      <c r="EN5" s="291"/>
      <c r="EP5" s="292"/>
      <c r="FB5" s="291"/>
      <c r="FD5" s="292"/>
      <c r="FP5" s="291"/>
      <c r="FR5" s="292"/>
      <c r="GD5" s="291"/>
      <c r="GF5" s="292"/>
      <c r="GR5" s="291"/>
    </row>
    <row r="6" spans="2:200" x14ac:dyDescent="0.2">
      <c r="B6" s="146">
        <v>107307</v>
      </c>
      <c r="C6" s="147" t="s">
        <v>95</v>
      </c>
      <c r="D6" s="243"/>
      <c r="E6" s="770">
        <v>28</v>
      </c>
      <c r="F6" s="769">
        <v>7</v>
      </c>
      <c r="G6" s="770">
        <v>18</v>
      </c>
      <c r="H6" s="770">
        <v>12</v>
      </c>
      <c r="I6" s="770">
        <v>15</v>
      </c>
      <c r="J6" s="770">
        <v>17</v>
      </c>
      <c r="K6" s="770">
        <v>13</v>
      </c>
      <c r="L6" s="770">
        <v>16</v>
      </c>
      <c r="M6" s="770">
        <v>14</v>
      </c>
      <c r="N6" s="770">
        <v>18</v>
      </c>
      <c r="O6" s="770">
        <v>21</v>
      </c>
      <c r="P6" s="770">
        <v>0</v>
      </c>
      <c r="Q6" s="608">
        <v>179</v>
      </c>
      <c r="R6" s="243"/>
      <c r="S6" s="609">
        <v>36</v>
      </c>
      <c r="T6" s="769">
        <v>13</v>
      </c>
      <c r="U6" s="609">
        <v>30</v>
      </c>
      <c r="V6" s="609">
        <v>24</v>
      </c>
      <c r="W6" s="609">
        <v>26</v>
      </c>
      <c r="X6" s="609">
        <v>25</v>
      </c>
      <c r="Y6" s="609">
        <v>28</v>
      </c>
      <c r="Z6" s="609">
        <v>19</v>
      </c>
      <c r="AA6" s="609">
        <v>33</v>
      </c>
      <c r="AB6" s="609">
        <v>35</v>
      </c>
      <c r="AC6" s="609">
        <v>27</v>
      </c>
      <c r="AD6" s="609">
        <v>0</v>
      </c>
      <c r="AE6" s="608">
        <v>296</v>
      </c>
      <c r="AF6" s="243"/>
      <c r="AG6" s="243"/>
      <c r="AH6" s="609">
        <v>3</v>
      </c>
      <c r="AI6" s="769">
        <v>2</v>
      </c>
      <c r="AJ6" s="609">
        <v>0</v>
      </c>
      <c r="AK6" s="609">
        <v>3</v>
      </c>
      <c r="AL6" s="609">
        <v>0</v>
      </c>
      <c r="AM6" s="609">
        <v>4</v>
      </c>
      <c r="AN6" s="609">
        <v>1</v>
      </c>
      <c r="AO6" s="609">
        <v>0</v>
      </c>
      <c r="AP6" s="609">
        <v>0</v>
      </c>
      <c r="AQ6" s="609">
        <v>2</v>
      </c>
      <c r="AR6" s="609">
        <v>7</v>
      </c>
      <c r="AS6" s="609">
        <v>0</v>
      </c>
      <c r="AT6" s="608">
        <v>22</v>
      </c>
      <c r="AU6" s="251"/>
      <c r="AV6" s="609">
        <v>3</v>
      </c>
      <c r="AW6" s="769">
        <v>2</v>
      </c>
      <c r="AX6" s="609">
        <v>0</v>
      </c>
      <c r="AY6" s="609">
        <v>9</v>
      </c>
      <c r="AZ6" s="609">
        <v>0</v>
      </c>
      <c r="BA6" s="609">
        <v>4</v>
      </c>
      <c r="BB6" s="609">
        <v>0</v>
      </c>
      <c r="BC6" s="609">
        <v>0</v>
      </c>
      <c r="BD6" s="609">
        <v>0</v>
      </c>
      <c r="BE6" s="609">
        <v>6</v>
      </c>
      <c r="BF6" s="609">
        <v>6</v>
      </c>
      <c r="BG6" s="609">
        <v>0</v>
      </c>
      <c r="BH6" s="782">
        <v>30</v>
      </c>
      <c r="BI6" s="251"/>
      <c r="BJ6" s="609">
        <v>53</v>
      </c>
      <c r="BK6" s="769">
        <v>66</v>
      </c>
      <c r="BL6" s="609">
        <v>73</v>
      </c>
      <c r="BM6" s="609">
        <v>87</v>
      </c>
      <c r="BN6" s="609">
        <v>88</v>
      </c>
      <c r="BO6" s="609">
        <v>79</v>
      </c>
      <c r="BP6" s="609">
        <v>77</v>
      </c>
      <c r="BQ6" s="609">
        <v>78</v>
      </c>
      <c r="BR6" s="609">
        <v>36</v>
      </c>
      <c r="BS6" s="609">
        <v>63</v>
      </c>
      <c r="BT6" s="609">
        <v>71</v>
      </c>
      <c r="BU6" s="609">
        <v>0</v>
      </c>
      <c r="BV6" s="782">
        <v>771</v>
      </c>
      <c r="BW6" s="251"/>
      <c r="BX6" s="599">
        <v>46</v>
      </c>
      <c r="BY6" s="772">
        <v>23</v>
      </c>
      <c r="BZ6" s="599">
        <v>54</v>
      </c>
      <c r="CA6" s="599">
        <v>21</v>
      </c>
      <c r="CB6" s="599">
        <v>40</v>
      </c>
      <c r="CC6" s="599">
        <v>111</v>
      </c>
      <c r="CD6" s="599">
        <v>12</v>
      </c>
      <c r="CE6" s="599">
        <v>56</v>
      </c>
      <c r="CF6" s="599">
        <v>96</v>
      </c>
      <c r="CG6" s="599">
        <v>42</v>
      </c>
      <c r="CH6" s="599">
        <v>62</v>
      </c>
      <c r="CI6" s="599">
        <v>0</v>
      </c>
      <c r="CJ6" s="257">
        <v>563</v>
      </c>
      <c r="CK6" s="251"/>
      <c r="CL6" s="599">
        <v>173</v>
      </c>
      <c r="CM6" s="599">
        <v>173</v>
      </c>
      <c r="CN6" s="599">
        <v>168</v>
      </c>
      <c r="CO6" s="599">
        <v>178</v>
      </c>
      <c r="CP6" s="599">
        <v>138</v>
      </c>
      <c r="CQ6" s="599">
        <v>190</v>
      </c>
      <c r="CR6" s="599">
        <v>181</v>
      </c>
      <c r="CS6" s="599">
        <v>209</v>
      </c>
      <c r="CT6" s="599">
        <v>278</v>
      </c>
      <c r="CU6" s="599">
        <v>272</v>
      </c>
      <c r="CV6" s="599">
        <v>278</v>
      </c>
      <c r="CW6" s="599">
        <v>0</v>
      </c>
      <c r="CX6" s="257">
        <v>2238</v>
      </c>
      <c r="CY6" s="251"/>
      <c r="CZ6" s="599">
        <v>21</v>
      </c>
      <c r="DA6" s="599">
        <v>21</v>
      </c>
      <c r="DB6" s="599">
        <v>27</v>
      </c>
      <c r="DC6" s="599">
        <v>45</v>
      </c>
      <c r="DD6" s="599">
        <v>16</v>
      </c>
      <c r="DE6" s="599">
        <v>17</v>
      </c>
      <c r="DF6" s="599">
        <v>45</v>
      </c>
      <c r="DG6" s="599">
        <v>19</v>
      </c>
      <c r="DH6" s="599">
        <v>28</v>
      </c>
      <c r="DI6" s="599">
        <v>25</v>
      </c>
      <c r="DJ6" s="599">
        <v>32</v>
      </c>
      <c r="DK6" s="599">
        <v>0</v>
      </c>
      <c r="DL6" s="257">
        <v>296</v>
      </c>
      <c r="DM6" s="282"/>
      <c r="DN6" s="430">
        <v>1032</v>
      </c>
      <c r="DO6" s="430">
        <v>893</v>
      </c>
      <c r="DP6" s="430">
        <v>1040</v>
      </c>
      <c r="DQ6" s="430">
        <v>972</v>
      </c>
      <c r="DR6" s="430">
        <v>1028</v>
      </c>
      <c r="DS6" s="430">
        <v>1094</v>
      </c>
      <c r="DT6" s="430">
        <v>1086</v>
      </c>
      <c r="DU6" s="430">
        <v>1000</v>
      </c>
      <c r="DV6" s="430">
        <v>761</v>
      </c>
      <c r="DW6" s="430">
        <v>1252</v>
      </c>
      <c r="DX6" s="430">
        <v>964</v>
      </c>
      <c r="DY6" s="430">
        <v>0</v>
      </c>
      <c r="DZ6" s="257">
        <v>11122</v>
      </c>
      <c r="EA6" s="251"/>
      <c r="EB6" s="611">
        <v>947</v>
      </c>
      <c r="EC6" s="611">
        <v>785</v>
      </c>
      <c r="ED6" s="611">
        <v>957</v>
      </c>
      <c r="EE6" s="611">
        <v>859</v>
      </c>
      <c r="EF6" s="611">
        <v>933</v>
      </c>
      <c r="EG6" s="611">
        <v>956</v>
      </c>
      <c r="EH6" s="611">
        <v>972</v>
      </c>
      <c r="EI6" s="611">
        <v>894</v>
      </c>
      <c r="EJ6" s="611">
        <v>675</v>
      </c>
      <c r="EK6" s="611">
        <v>1068</v>
      </c>
      <c r="EL6" s="611">
        <v>841</v>
      </c>
      <c r="EM6" s="611">
        <v>0</v>
      </c>
      <c r="EN6" s="257">
        <v>9887</v>
      </c>
      <c r="EP6" s="612">
        <v>19</v>
      </c>
      <c r="EQ6" s="612">
        <v>8</v>
      </c>
      <c r="ER6" s="612">
        <v>8</v>
      </c>
      <c r="ES6" s="612">
        <v>8</v>
      </c>
      <c r="ET6" s="612">
        <v>14</v>
      </c>
      <c r="EU6" s="612">
        <v>32</v>
      </c>
      <c r="EV6" s="612">
        <v>4</v>
      </c>
      <c r="EW6" s="612">
        <v>35</v>
      </c>
      <c r="EX6" s="612">
        <v>0</v>
      </c>
      <c r="EY6" s="612">
        <v>32</v>
      </c>
      <c r="EZ6" s="612">
        <v>14</v>
      </c>
      <c r="FA6" s="612">
        <v>0</v>
      </c>
      <c r="FB6" s="257">
        <v>174</v>
      </c>
      <c r="FD6" s="612">
        <v>38</v>
      </c>
      <c r="FE6" s="612">
        <v>63</v>
      </c>
      <c r="FF6" s="612">
        <v>34</v>
      </c>
      <c r="FG6" s="612">
        <v>35</v>
      </c>
      <c r="FH6" s="612">
        <v>29</v>
      </c>
      <c r="FI6" s="612">
        <v>25</v>
      </c>
      <c r="FJ6" s="612">
        <v>45</v>
      </c>
      <c r="FK6" s="612">
        <v>23</v>
      </c>
      <c r="FL6" s="612">
        <v>34</v>
      </c>
      <c r="FM6" s="612">
        <v>24</v>
      </c>
      <c r="FN6" s="612">
        <v>18</v>
      </c>
      <c r="FO6" s="612">
        <v>0</v>
      </c>
      <c r="FP6" s="257">
        <v>368</v>
      </c>
      <c r="FR6" s="612">
        <v>0</v>
      </c>
      <c r="FS6" s="612">
        <v>0</v>
      </c>
      <c r="FT6" s="612">
        <v>0</v>
      </c>
      <c r="FU6" s="612">
        <v>0</v>
      </c>
      <c r="FV6" s="612">
        <v>0</v>
      </c>
      <c r="FW6" s="612">
        <v>0</v>
      </c>
      <c r="FX6" s="612">
        <v>0</v>
      </c>
      <c r="FY6" s="612">
        <v>0</v>
      </c>
      <c r="FZ6" s="612">
        <v>0</v>
      </c>
      <c r="GA6" s="612">
        <v>0</v>
      </c>
      <c r="GB6" s="612">
        <v>0</v>
      </c>
      <c r="GC6" s="612">
        <v>0</v>
      </c>
      <c r="GD6" s="257">
        <v>0</v>
      </c>
      <c r="GF6" s="612">
        <v>28</v>
      </c>
      <c r="GG6" s="612">
        <v>37</v>
      </c>
      <c r="GH6" s="612">
        <v>41</v>
      </c>
      <c r="GI6" s="612">
        <v>70</v>
      </c>
      <c r="GJ6" s="612">
        <v>52</v>
      </c>
      <c r="GK6" s="612">
        <v>81</v>
      </c>
      <c r="GL6" s="612">
        <v>65</v>
      </c>
      <c r="GM6" s="612">
        <v>48</v>
      </c>
      <c r="GN6" s="612">
        <v>52</v>
      </c>
      <c r="GO6" s="612">
        <v>128</v>
      </c>
      <c r="GP6" s="612">
        <v>91</v>
      </c>
      <c r="GQ6" s="612">
        <v>0</v>
      </c>
      <c r="GR6" s="257">
        <v>693</v>
      </c>
    </row>
    <row r="7" spans="2:200" x14ac:dyDescent="0.2">
      <c r="B7" s="146">
        <v>107308</v>
      </c>
      <c r="C7" s="147" t="s">
        <v>96</v>
      </c>
      <c r="D7" s="243"/>
      <c r="E7" s="609">
        <v>9</v>
      </c>
      <c r="F7" s="609">
        <v>2</v>
      </c>
      <c r="G7" s="609">
        <v>8</v>
      </c>
      <c r="H7" s="609">
        <v>11</v>
      </c>
      <c r="I7" s="609">
        <v>10</v>
      </c>
      <c r="J7" s="609">
        <v>12</v>
      </c>
      <c r="K7" s="609">
        <v>14</v>
      </c>
      <c r="L7" s="609">
        <v>14</v>
      </c>
      <c r="M7" s="609">
        <v>7</v>
      </c>
      <c r="N7" s="609">
        <v>1</v>
      </c>
      <c r="O7" s="609">
        <v>6</v>
      </c>
      <c r="P7" s="609">
        <v>0</v>
      </c>
      <c r="Q7" s="608">
        <v>94</v>
      </c>
      <c r="R7" s="243"/>
      <c r="S7" s="609">
        <v>23</v>
      </c>
      <c r="T7" s="609">
        <v>9</v>
      </c>
      <c r="U7" s="609">
        <v>12</v>
      </c>
      <c r="V7" s="609">
        <v>29</v>
      </c>
      <c r="W7" s="609">
        <v>17</v>
      </c>
      <c r="X7" s="609">
        <v>26</v>
      </c>
      <c r="Y7" s="609">
        <v>24</v>
      </c>
      <c r="Z7" s="609">
        <v>14</v>
      </c>
      <c r="AA7" s="609">
        <v>10</v>
      </c>
      <c r="AB7" s="609">
        <v>12</v>
      </c>
      <c r="AC7" s="609">
        <v>16</v>
      </c>
      <c r="AD7" s="609">
        <v>0</v>
      </c>
      <c r="AE7" s="608">
        <v>192</v>
      </c>
      <c r="AF7" s="243"/>
      <c r="AG7" s="243"/>
      <c r="AH7" s="609">
        <v>2</v>
      </c>
      <c r="AI7" s="609">
        <v>0</v>
      </c>
      <c r="AJ7" s="609">
        <v>0</v>
      </c>
      <c r="AK7" s="609">
        <v>0</v>
      </c>
      <c r="AL7" s="609">
        <v>0</v>
      </c>
      <c r="AM7" s="609">
        <v>5</v>
      </c>
      <c r="AN7" s="609">
        <v>1</v>
      </c>
      <c r="AO7" s="609">
        <v>0</v>
      </c>
      <c r="AP7" s="609">
        <v>1</v>
      </c>
      <c r="AQ7" s="609">
        <v>10</v>
      </c>
      <c r="AR7" s="609">
        <v>0</v>
      </c>
      <c r="AS7" s="609">
        <v>0</v>
      </c>
      <c r="AT7" s="608">
        <v>19</v>
      </c>
      <c r="AU7" s="251"/>
      <c r="AV7" s="609">
        <v>2</v>
      </c>
      <c r="AW7" s="609">
        <v>0</v>
      </c>
      <c r="AX7" s="609">
        <v>1</v>
      </c>
      <c r="AY7" s="609">
        <v>0</v>
      </c>
      <c r="AZ7" s="609">
        <v>2</v>
      </c>
      <c r="BA7" s="609">
        <v>8</v>
      </c>
      <c r="BB7" s="609">
        <v>2</v>
      </c>
      <c r="BC7" s="609">
        <v>0</v>
      </c>
      <c r="BD7" s="609">
        <v>2</v>
      </c>
      <c r="BE7" s="609">
        <v>10</v>
      </c>
      <c r="BF7" s="609">
        <v>1</v>
      </c>
      <c r="BG7" s="609">
        <v>0</v>
      </c>
      <c r="BH7" s="608">
        <v>28</v>
      </c>
      <c r="BI7" s="251"/>
      <c r="BJ7" s="609">
        <v>66</v>
      </c>
      <c r="BK7" s="609">
        <v>47</v>
      </c>
      <c r="BL7" s="609">
        <v>83</v>
      </c>
      <c r="BM7" s="609">
        <v>58</v>
      </c>
      <c r="BN7" s="609">
        <v>93</v>
      </c>
      <c r="BO7" s="609">
        <v>75</v>
      </c>
      <c r="BP7" s="609">
        <v>73</v>
      </c>
      <c r="BQ7" s="609">
        <v>73</v>
      </c>
      <c r="BR7" s="609">
        <v>75</v>
      </c>
      <c r="BS7" s="609">
        <v>77</v>
      </c>
      <c r="BT7" s="609">
        <v>82</v>
      </c>
      <c r="BU7" s="609">
        <v>0</v>
      </c>
      <c r="BV7" s="608">
        <v>802</v>
      </c>
      <c r="BW7" s="251"/>
      <c r="BX7" s="599">
        <v>0</v>
      </c>
      <c r="BY7" s="599">
        <v>30</v>
      </c>
      <c r="BZ7" s="599">
        <v>69</v>
      </c>
      <c r="CA7" s="599">
        <v>76</v>
      </c>
      <c r="CB7" s="599">
        <v>121</v>
      </c>
      <c r="CC7" s="599">
        <v>62</v>
      </c>
      <c r="CD7" s="599">
        <v>42</v>
      </c>
      <c r="CE7" s="599">
        <v>53</v>
      </c>
      <c r="CF7" s="599">
        <v>56</v>
      </c>
      <c r="CG7" s="599">
        <v>97</v>
      </c>
      <c r="CH7" s="599">
        <v>81</v>
      </c>
      <c r="CI7" s="599">
        <v>0</v>
      </c>
      <c r="CJ7" s="257">
        <v>687</v>
      </c>
      <c r="CK7" s="251"/>
      <c r="CL7" s="599">
        <v>132</v>
      </c>
      <c r="CM7" s="599">
        <v>79</v>
      </c>
      <c r="CN7" s="599">
        <v>124</v>
      </c>
      <c r="CO7" s="599">
        <v>129</v>
      </c>
      <c r="CP7" s="599">
        <v>131</v>
      </c>
      <c r="CQ7" s="599">
        <v>69</v>
      </c>
      <c r="CR7" s="599">
        <v>157</v>
      </c>
      <c r="CS7" s="599">
        <v>147</v>
      </c>
      <c r="CT7" s="599">
        <v>131</v>
      </c>
      <c r="CU7" s="599">
        <v>193</v>
      </c>
      <c r="CV7" s="599">
        <v>217</v>
      </c>
      <c r="CW7" s="599">
        <v>0</v>
      </c>
      <c r="CX7" s="257">
        <v>1509</v>
      </c>
      <c r="CY7" s="251"/>
      <c r="CZ7" s="599">
        <v>25</v>
      </c>
      <c r="DA7" s="599">
        <v>14</v>
      </c>
      <c r="DB7" s="599">
        <v>23</v>
      </c>
      <c r="DC7" s="599">
        <v>18</v>
      </c>
      <c r="DD7" s="599">
        <v>14</v>
      </c>
      <c r="DE7" s="599">
        <v>18</v>
      </c>
      <c r="DF7" s="599">
        <v>24</v>
      </c>
      <c r="DG7" s="599">
        <v>25</v>
      </c>
      <c r="DH7" s="599">
        <v>16</v>
      </c>
      <c r="DI7" s="599">
        <v>26</v>
      </c>
      <c r="DJ7" s="599">
        <v>18</v>
      </c>
      <c r="DK7" s="599">
        <v>0</v>
      </c>
      <c r="DL7" s="257">
        <v>221</v>
      </c>
      <c r="DM7" s="282"/>
      <c r="DN7" s="430">
        <v>623</v>
      </c>
      <c r="DO7" s="430">
        <v>534</v>
      </c>
      <c r="DP7" s="430">
        <v>805</v>
      </c>
      <c r="DQ7" s="430">
        <v>742</v>
      </c>
      <c r="DR7" s="430">
        <v>904</v>
      </c>
      <c r="DS7" s="430">
        <v>706</v>
      </c>
      <c r="DT7" s="430">
        <v>973</v>
      </c>
      <c r="DU7" s="430">
        <v>980</v>
      </c>
      <c r="DV7" s="430">
        <v>750</v>
      </c>
      <c r="DW7" s="430">
        <v>864</v>
      </c>
      <c r="DX7" s="430">
        <v>799</v>
      </c>
      <c r="DY7" s="430">
        <v>0</v>
      </c>
      <c r="DZ7" s="257">
        <v>8680</v>
      </c>
      <c r="EA7" s="251"/>
      <c r="EB7" s="611">
        <v>521</v>
      </c>
      <c r="EC7" s="611">
        <v>447</v>
      </c>
      <c r="ED7" s="611">
        <v>699</v>
      </c>
      <c r="EE7" s="611">
        <v>655</v>
      </c>
      <c r="EF7" s="611">
        <v>777</v>
      </c>
      <c r="EG7" s="611">
        <v>637</v>
      </c>
      <c r="EH7" s="611">
        <v>865</v>
      </c>
      <c r="EI7" s="611">
        <v>922</v>
      </c>
      <c r="EJ7" s="611">
        <v>690</v>
      </c>
      <c r="EK7" s="611">
        <v>797</v>
      </c>
      <c r="EL7" s="611">
        <v>705</v>
      </c>
      <c r="EM7" s="611">
        <v>0</v>
      </c>
      <c r="EN7" s="257">
        <v>7715</v>
      </c>
      <c r="EP7" s="612">
        <v>0</v>
      </c>
      <c r="EQ7" s="612">
        <v>0</v>
      </c>
      <c r="ER7" s="612">
        <v>0</v>
      </c>
      <c r="ES7" s="612">
        <v>0</v>
      </c>
      <c r="ET7" s="612">
        <v>0</v>
      </c>
      <c r="EU7" s="612">
        <v>0</v>
      </c>
      <c r="EV7" s="612">
        <v>0</v>
      </c>
      <c r="EW7" s="612">
        <v>0</v>
      </c>
      <c r="EX7" s="612">
        <v>0</v>
      </c>
      <c r="EY7" s="612">
        <v>0</v>
      </c>
      <c r="EZ7" s="612">
        <v>0</v>
      </c>
      <c r="FA7" s="612">
        <v>0</v>
      </c>
      <c r="FB7" s="257">
        <v>0</v>
      </c>
      <c r="FD7" s="612">
        <v>7</v>
      </c>
      <c r="FE7" s="612">
        <v>1</v>
      </c>
      <c r="FF7" s="612">
        <v>4</v>
      </c>
      <c r="FG7" s="612">
        <v>0</v>
      </c>
      <c r="FH7" s="612">
        <v>4</v>
      </c>
      <c r="FI7" s="612">
        <v>1</v>
      </c>
      <c r="FJ7" s="612">
        <v>2</v>
      </c>
      <c r="FK7" s="612">
        <v>5</v>
      </c>
      <c r="FL7" s="612">
        <v>4</v>
      </c>
      <c r="FM7" s="612">
        <v>2</v>
      </c>
      <c r="FN7" s="612">
        <v>1</v>
      </c>
      <c r="FO7" s="612">
        <v>0</v>
      </c>
      <c r="FP7" s="257">
        <v>31</v>
      </c>
      <c r="FR7" s="612">
        <v>0</v>
      </c>
      <c r="FS7" s="612">
        <v>0</v>
      </c>
      <c r="FT7" s="612">
        <v>1</v>
      </c>
      <c r="FU7" s="612">
        <v>0</v>
      </c>
      <c r="FV7" s="612">
        <v>45</v>
      </c>
      <c r="FW7" s="612">
        <v>0</v>
      </c>
      <c r="FX7" s="612">
        <v>30</v>
      </c>
      <c r="FY7" s="612">
        <v>0</v>
      </c>
      <c r="FZ7" s="612">
        <v>0</v>
      </c>
      <c r="GA7" s="612">
        <v>0</v>
      </c>
      <c r="GB7" s="612">
        <v>39</v>
      </c>
      <c r="GC7" s="612">
        <v>0</v>
      </c>
      <c r="GD7" s="257">
        <v>115</v>
      </c>
      <c r="GF7" s="612">
        <v>95</v>
      </c>
      <c r="GG7" s="612">
        <v>86</v>
      </c>
      <c r="GH7" s="612">
        <v>101</v>
      </c>
      <c r="GI7" s="612">
        <v>87</v>
      </c>
      <c r="GJ7" s="612">
        <v>78</v>
      </c>
      <c r="GK7" s="612">
        <v>68</v>
      </c>
      <c r="GL7" s="612">
        <v>76</v>
      </c>
      <c r="GM7" s="612">
        <v>53</v>
      </c>
      <c r="GN7" s="612">
        <v>56</v>
      </c>
      <c r="GO7" s="612">
        <v>65</v>
      </c>
      <c r="GP7" s="612">
        <v>54</v>
      </c>
      <c r="GQ7" s="612">
        <v>0</v>
      </c>
      <c r="GR7" s="257">
        <v>819</v>
      </c>
    </row>
    <row r="8" spans="2:200" x14ac:dyDescent="0.2">
      <c r="B8" s="146">
        <v>107353</v>
      </c>
      <c r="C8" s="147" t="s">
        <v>97</v>
      </c>
      <c r="D8" s="243"/>
      <c r="E8" s="769">
        <v>2</v>
      </c>
      <c r="F8" s="609">
        <v>4</v>
      </c>
      <c r="G8" s="609">
        <v>0</v>
      </c>
      <c r="H8" s="609">
        <v>5</v>
      </c>
      <c r="I8" s="609">
        <v>2</v>
      </c>
      <c r="J8" s="609">
        <v>12</v>
      </c>
      <c r="K8" s="609">
        <v>9</v>
      </c>
      <c r="L8" s="609">
        <v>11</v>
      </c>
      <c r="M8" s="609">
        <v>4</v>
      </c>
      <c r="N8" s="609">
        <v>12</v>
      </c>
      <c r="O8" s="609">
        <v>6</v>
      </c>
      <c r="P8" s="609">
        <v>0</v>
      </c>
      <c r="Q8" s="608">
        <v>67</v>
      </c>
      <c r="R8" s="243"/>
      <c r="S8" s="769">
        <v>12</v>
      </c>
      <c r="T8" s="609">
        <v>7</v>
      </c>
      <c r="U8" s="609">
        <v>2</v>
      </c>
      <c r="V8" s="609">
        <v>4</v>
      </c>
      <c r="W8" s="609">
        <v>6</v>
      </c>
      <c r="X8" s="609">
        <v>17</v>
      </c>
      <c r="Y8" s="609">
        <v>21</v>
      </c>
      <c r="Z8" s="609">
        <v>9</v>
      </c>
      <c r="AA8" s="609">
        <v>12</v>
      </c>
      <c r="AB8" s="609">
        <v>15</v>
      </c>
      <c r="AC8" s="609">
        <v>12</v>
      </c>
      <c r="AD8" s="609">
        <v>0</v>
      </c>
      <c r="AE8" s="608">
        <v>117</v>
      </c>
      <c r="AF8" s="243"/>
      <c r="AG8" s="243"/>
      <c r="AH8" s="769">
        <v>3</v>
      </c>
      <c r="AI8" s="609">
        <v>0</v>
      </c>
      <c r="AJ8" s="609">
        <v>0</v>
      </c>
      <c r="AK8" s="609">
        <v>0</v>
      </c>
      <c r="AL8" s="609">
        <v>1</v>
      </c>
      <c r="AM8" s="609">
        <v>0</v>
      </c>
      <c r="AN8" s="609">
        <v>1</v>
      </c>
      <c r="AO8" s="609">
        <v>1</v>
      </c>
      <c r="AP8" s="609">
        <v>1</v>
      </c>
      <c r="AQ8" s="609">
        <v>0</v>
      </c>
      <c r="AR8" s="609">
        <v>0</v>
      </c>
      <c r="AS8" s="609">
        <v>0</v>
      </c>
      <c r="AT8" s="608">
        <v>7</v>
      </c>
      <c r="AU8" s="251"/>
      <c r="AV8" s="769">
        <v>3</v>
      </c>
      <c r="AW8" s="609">
        <v>0</v>
      </c>
      <c r="AX8" s="609">
        <v>0</v>
      </c>
      <c r="AY8" s="609">
        <v>0</v>
      </c>
      <c r="AZ8" s="609">
        <v>3</v>
      </c>
      <c r="BA8" s="609">
        <v>1</v>
      </c>
      <c r="BB8" s="609">
        <v>1</v>
      </c>
      <c r="BC8" s="609">
        <v>3</v>
      </c>
      <c r="BD8" s="609">
        <v>0</v>
      </c>
      <c r="BE8" s="609">
        <v>0</v>
      </c>
      <c r="BF8" s="609">
        <v>0</v>
      </c>
      <c r="BG8" s="609">
        <v>0</v>
      </c>
      <c r="BH8" s="782">
        <v>11</v>
      </c>
      <c r="BI8" s="251"/>
      <c r="BJ8" s="609">
        <v>126</v>
      </c>
      <c r="BK8" s="609">
        <v>53</v>
      </c>
      <c r="BL8" s="609">
        <v>106</v>
      </c>
      <c r="BM8" s="609">
        <v>74</v>
      </c>
      <c r="BN8" s="609">
        <v>77</v>
      </c>
      <c r="BO8" s="609">
        <v>79</v>
      </c>
      <c r="BP8" s="609">
        <v>91</v>
      </c>
      <c r="BQ8" s="609">
        <v>80</v>
      </c>
      <c r="BR8" s="609">
        <v>88</v>
      </c>
      <c r="BS8" s="609">
        <v>117</v>
      </c>
      <c r="BT8" s="609">
        <v>105</v>
      </c>
      <c r="BU8" s="609">
        <v>0</v>
      </c>
      <c r="BV8" s="608">
        <v>996</v>
      </c>
      <c r="BW8" s="251"/>
      <c r="BX8" s="599">
        <v>60</v>
      </c>
      <c r="BY8" s="599">
        <v>12</v>
      </c>
      <c r="BZ8" s="599">
        <v>112</v>
      </c>
      <c r="CA8" s="599">
        <v>67</v>
      </c>
      <c r="CB8" s="599">
        <v>12</v>
      </c>
      <c r="CC8" s="599">
        <v>98</v>
      </c>
      <c r="CD8" s="599">
        <v>9</v>
      </c>
      <c r="CE8" s="599">
        <v>79</v>
      </c>
      <c r="CF8" s="599">
        <v>193</v>
      </c>
      <c r="CG8" s="599">
        <v>18</v>
      </c>
      <c r="CH8" s="599">
        <v>37</v>
      </c>
      <c r="CI8" s="599">
        <v>0</v>
      </c>
      <c r="CJ8" s="257">
        <v>697</v>
      </c>
      <c r="CK8" s="251"/>
      <c r="CL8" s="599">
        <v>115</v>
      </c>
      <c r="CM8" s="599">
        <v>75</v>
      </c>
      <c r="CN8" s="599">
        <v>114</v>
      </c>
      <c r="CO8" s="599">
        <v>95</v>
      </c>
      <c r="CP8" s="599">
        <v>144</v>
      </c>
      <c r="CQ8" s="599">
        <v>156</v>
      </c>
      <c r="CR8" s="599">
        <v>141</v>
      </c>
      <c r="CS8" s="599">
        <v>145</v>
      </c>
      <c r="CT8" s="599">
        <v>148</v>
      </c>
      <c r="CU8" s="599">
        <v>187</v>
      </c>
      <c r="CV8" s="599">
        <v>277</v>
      </c>
      <c r="CW8" s="599">
        <v>0</v>
      </c>
      <c r="CX8" s="257">
        <v>1597</v>
      </c>
      <c r="CY8" s="251"/>
      <c r="CZ8" s="599">
        <v>26</v>
      </c>
      <c r="DA8" s="599">
        <v>22</v>
      </c>
      <c r="DB8" s="599">
        <v>38</v>
      </c>
      <c r="DC8" s="599">
        <v>29</v>
      </c>
      <c r="DD8" s="599">
        <v>30</v>
      </c>
      <c r="DE8" s="599">
        <v>22</v>
      </c>
      <c r="DF8" s="599">
        <v>14</v>
      </c>
      <c r="DG8" s="599">
        <v>15</v>
      </c>
      <c r="DH8" s="599">
        <v>16</v>
      </c>
      <c r="DI8" s="599">
        <v>22</v>
      </c>
      <c r="DJ8" s="599">
        <v>37</v>
      </c>
      <c r="DK8" s="599">
        <v>0</v>
      </c>
      <c r="DL8" s="257">
        <v>271</v>
      </c>
      <c r="DM8" s="282"/>
      <c r="DN8" s="781">
        <v>583</v>
      </c>
      <c r="DO8" s="430">
        <v>305</v>
      </c>
      <c r="DP8" s="430">
        <v>474</v>
      </c>
      <c r="DQ8" s="430">
        <v>466</v>
      </c>
      <c r="DR8" s="430">
        <v>449</v>
      </c>
      <c r="DS8" s="430">
        <v>413</v>
      </c>
      <c r="DT8" s="430">
        <v>628</v>
      </c>
      <c r="DU8" s="430">
        <v>525</v>
      </c>
      <c r="DV8" s="430">
        <v>465</v>
      </c>
      <c r="DW8" s="430">
        <v>603</v>
      </c>
      <c r="DX8" s="430">
        <v>673</v>
      </c>
      <c r="DY8" s="430">
        <v>0</v>
      </c>
      <c r="DZ8" s="257">
        <v>5584</v>
      </c>
      <c r="EA8" s="251"/>
      <c r="EB8" s="611">
        <v>516</v>
      </c>
      <c r="EC8" s="611">
        <v>261</v>
      </c>
      <c r="ED8" s="611">
        <v>407</v>
      </c>
      <c r="EE8" s="611">
        <v>370</v>
      </c>
      <c r="EF8" s="611">
        <v>365</v>
      </c>
      <c r="EG8" s="611">
        <v>320</v>
      </c>
      <c r="EH8" s="611">
        <v>499</v>
      </c>
      <c r="EI8" s="611">
        <v>412</v>
      </c>
      <c r="EJ8" s="611">
        <v>405</v>
      </c>
      <c r="EK8" s="611">
        <v>500</v>
      </c>
      <c r="EL8" s="611">
        <v>587</v>
      </c>
      <c r="EM8" s="611">
        <v>0</v>
      </c>
      <c r="EN8" s="257">
        <v>4642</v>
      </c>
      <c r="EP8" s="612">
        <v>0</v>
      </c>
      <c r="EQ8" s="612">
        <v>0</v>
      </c>
      <c r="ER8" s="612">
        <v>0</v>
      </c>
      <c r="ES8" s="612">
        <v>0</v>
      </c>
      <c r="ET8" s="612">
        <v>0</v>
      </c>
      <c r="EU8" s="612">
        <v>0</v>
      </c>
      <c r="EV8" s="612">
        <v>0</v>
      </c>
      <c r="EW8" s="612">
        <v>0</v>
      </c>
      <c r="EX8" s="612">
        <v>0</v>
      </c>
      <c r="EY8" s="612">
        <v>0</v>
      </c>
      <c r="EZ8" s="612">
        <v>0</v>
      </c>
      <c r="FA8" s="612">
        <v>0</v>
      </c>
      <c r="FB8" s="257">
        <v>0</v>
      </c>
      <c r="FD8" s="780">
        <v>6</v>
      </c>
      <c r="FE8" s="612">
        <v>4</v>
      </c>
      <c r="FF8" s="612">
        <v>1</v>
      </c>
      <c r="FG8" s="612">
        <v>9</v>
      </c>
      <c r="FH8" s="612">
        <v>0</v>
      </c>
      <c r="FI8" s="612">
        <v>1</v>
      </c>
      <c r="FJ8" s="612">
        <v>1</v>
      </c>
      <c r="FK8" s="612">
        <v>3</v>
      </c>
      <c r="FL8" s="612">
        <v>3</v>
      </c>
      <c r="FM8" s="612">
        <v>3</v>
      </c>
      <c r="FN8" s="612">
        <v>3</v>
      </c>
      <c r="FO8" s="612">
        <v>0</v>
      </c>
      <c r="FP8" s="257">
        <v>34</v>
      </c>
      <c r="FR8" s="612">
        <v>0</v>
      </c>
      <c r="FS8" s="612">
        <v>0</v>
      </c>
      <c r="FT8" s="612">
        <v>0</v>
      </c>
      <c r="FU8" s="612">
        <v>0</v>
      </c>
      <c r="FV8" s="612">
        <v>0</v>
      </c>
      <c r="FW8" s="612">
        <v>0</v>
      </c>
      <c r="FX8" s="612">
        <v>0</v>
      </c>
      <c r="FY8" s="612">
        <v>0</v>
      </c>
      <c r="FZ8" s="612">
        <v>0</v>
      </c>
      <c r="GA8" s="612">
        <v>0</v>
      </c>
      <c r="GB8" s="612">
        <v>0</v>
      </c>
      <c r="GC8" s="612">
        <v>0</v>
      </c>
      <c r="GD8" s="257">
        <v>0</v>
      </c>
      <c r="GF8" s="612">
        <v>61</v>
      </c>
      <c r="GG8" s="612">
        <v>40</v>
      </c>
      <c r="GH8" s="612">
        <v>66</v>
      </c>
      <c r="GI8" s="612">
        <v>87</v>
      </c>
      <c r="GJ8" s="612">
        <v>84</v>
      </c>
      <c r="GK8" s="612">
        <v>92</v>
      </c>
      <c r="GL8" s="612">
        <v>128</v>
      </c>
      <c r="GM8" s="612">
        <v>110</v>
      </c>
      <c r="GN8" s="612">
        <v>57</v>
      </c>
      <c r="GO8" s="612">
        <v>100</v>
      </c>
      <c r="GP8" s="612">
        <v>83</v>
      </c>
      <c r="GQ8" s="612">
        <v>0</v>
      </c>
      <c r="GR8" s="257">
        <v>908</v>
      </c>
    </row>
    <row r="9" spans="2:200" x14ac:dyDescent="0.2">
      <c r="B9" s="146">
        <v>107356</v>
      </c>
      <c r="C9" s="147" t="s">
        <v>98</v>
      </c>
      <c r="D9" s="243"/>
      <c r="E9" s="609">
        <v>13</v>
      </c>
      <c r="F9" s="609">
        <v>8</v>
      </c>
      <c r="G9" s="609">
        <v>8</v>
      </c>
      <c r="H9" s="609">
        <v>9</v>
      </c>
      <c r="I9" s="609">
        <v>7</v>
      </c>
      <c r="J9" s="609">
        <v>8</v>
      </c>
      <c r="K9" s="609">
        <v>12</v>
      </c>
      <c r="L9" s="609">
        <v>16</v>
      </c>
      <c r="M9" s="609">
        <v>7</v>
      </c>
      <c r="N9" s="609">
        <v>8</v>
      </c>
      <c r="O9" s="609">
        <v>7</v>
      </c>
      <c r="P9" s="609">
        <v>0</v>
      </c>
      <c r="Q9" s="608">
        <v>103</v>
      </c>
      <c r="R9" s="243"/>
      <c r="S9" s="609">
        <v>13</v>
      </c>
      <c r="T9" s="609">
        <v>13</v>
      </c>
      <c r="U9" s="609">
        <v>6</v>
      </c>
      <c r="V9" s="609">
        <v>7</v>
      </c>
      <c r="W9" s="609">
        <v>11</v>
      </c>
      <c r="X9" s="609">
        <v>10</v>
      </c>
      <c r="Y9" s="609">
        <v>4</v>
      </c>
      <c r="Z9" s="609">
        <v>13</v>
      </c>
      <c r="AA9" s="609">
        <v>15</v>
      </c>
      <c r="AB9" s="609">
        <v>11</v>
      </c>
      <c r="AC9" s="609">
        <v>16</v>
      </c>
      <c r="AD9" s="609">
        <v>0</v>
      </c>
      <c r="AE9" s="608">
        <v>119</v>
      </c>
      <c r="AF9" s="243"/>
      <c r="AG9" s="243"/>
      <c r="AH9" s="609">
        <v>1</v>
      </c>
      <c r="AI9" s="609">
        <v>3</v>
      </c>
      <c r="AJ9" s="609">
        <v>0</v>
      </c>
      <c r="AK9" s="609">
        <v>1</v>
      </c>
      <c r="AL9" s="609">
        <v>0</v>
      </c>
      <c r="AM9" s="609">
        <v>1</v>
      </c>
      <c r="AN9" s="609">
        <v>3</v>
      </c>
      <c r="AO9" s="609">
        <v>0</v>
      </c>
      <c r="AP9" s="609">
        <v>4</v>
      </c>
      <c r="AQ9" s="609">
        <v>2</v>
      </c>
      <c r="AR9" s="609">
        <v>0</v>
      </c>
      <c r="AS9" s="609">
        <v>0</v>
      </c>
      <c r="AT9" s="608">
        <v>15</v>
      </c>
      <c r="AU9" s="251"/>
      <c r="AV9" s="609">
        <v>0</v>
      </c>
      <c r="AW9" s="609">
        <v>7</v>
      </c>
      <c r="AX9" s="609">
        <v>0</v>
      </c>
      <c r="AY9" s="609">
        <v>0</v>
      </c>
      <c r="AZ9" s="609">
        <v>0</v>
      </c>
      <c r="BA9" s="609">
        <v>1</v>
      </c>
      <c r="BB9" s="609">
        <v>5</v>
      </c>
      <c r="BC9" s="609">
        <v>1</v>
      </c>
      <c r="BD9" s="609">
        <v>7</v>
      </c>
      <c r="BE9" s="609">
        <v>3</v>
      </c>
      <c r="BF9" s="609">
        <v>2</v>
      </c>
      <c r="BG9" s="609">
        <v>0</v>
      </c>
      <c r="BH9" s="608">
        <v>26</v>
      </c>
      <c r="BI9" s="251"/>
      <c r="BJ9" s="609">
        <v>32</v>
      </c>
      <c r="BK9" s="609">
        <v>30</v>
      </c>
      <c r="BL9" s="609">
        <v>69</v>
      </c>
      <c r="BM9" s="609">
        <v>45</v>
      </c>
      <c r="BN9" s="609">
        <v>16</v>
      </c>
      <c r="BO9" s="609">
        <v>78</v>
      </c>
      <c r="BP9" s="609">
        <v>53</v>
      </c>
      <c r="BQ9" s="609">
        <v>48</v>
      </c>
      <c r="BR9" s="609">
        <v>87</v>
      </c>
      <c r="BS9" s="609">
        <v>50</v>
      </c>
      <c r="BT9" s="609">
        <v>47</v>
      </c>
      <c r="BU9" s="609">
        <v>0</v>
      </c>
      <c r="BV9" s="608">
        <v>555</v>
      </c>
      <c r="BW9" s="251"/>
      <c r="BX9" s="599">
        <v>1</v>
      </c>
      <c r="BY9" s="599">
        <v>2</v>
      </c>
      <c r="BZ9" s="599">
        <v>21</v>
      </c>
      <c r="CA9" s="599">
        <v>0</v>
      </c>
      <c r="CB9" s="599">
        <v>10</v>
      </c>
      <c r="CC9" s="599">
        <v>88</v>
      </c>
      <c r="CD9" s="599">
        <v>1</v>
      </c>
      <c r="CE9" s="599">
        <v>3</v>
      </c>
      <c r="CF9" s="599">
        <v>208</v>
      </c>
      <c r="CG9" s="599">
        <v>178</v>
      </c>
      <c r="CH9" s="599">
        <v>177</v>
      </c>
      <c r="CI9" s="599">
        <v>0</v>
      </c>
      <c r="CJ9" s="257">
        <v>689</v>
      </c>
      <c r="CK9" s="251"/>
      <c r="CL9" s="599">
        <v>533</v>
      </c>
      <c r="CM9" s="599">
        <v>281</v>
      </c>
      <c r="CN9" s="599">
        <v>269</v>
      </c>
      <c r="CO9" s="599">
        <v>244</v>
      </c>
      <c r="CP9" s="599">
        <v>291</v>
      </c>
      <c r="CQ9" s="599">
        <v>177</v>
      </c>
      <c r="CR9" s="599">
        <v>260</v>
      </c>
      <c r="CS9" s="599">
        <v>330</v>
      </c>
      <c r="CT9" s="599">
        <v>246</v>
      </c>
      <c r="CU9" s="599">
        <v>434</v>
      </c>
      <c r="CV9" s="599">
        <v>438</v>
      </c>
      <c r="CW9" s="599">
        <v>0</v>
      </c>
      <c r="CX9" s="257">
        <v>3503</v>
      </c>
      <c r="CY9" s="251"/>
      <c r="CZ9" s="599">
        <v>39</v>
      </c>
      <c r="DA9" s="599">
        <v>33</v>
      </c>
      <c r="DB9" s="599">
        <v>30</v>
      </c>
      <c r="DC9" s="599">
        <v>25</v>
      </c>
      <c r="DD9" s="599">
        <v>21</v>
      </c>
      <c r="DE9" s="599">
        <v>23</v>
      </c>
      <c r="DF9" s="599">
        <v>16</v>
      </c>
      <c r="DG9" s="599">
        <v>18</v>
      </c>
      <c r="DH9" s="599">
        <v>23</v>
      </c>
      <c r="DI9" s="599">
        <v>41</v>
      </c>
      <c r="DJ9" s="599">
        <v>29</v>
      </c>
      <c r="DK9" s="599">
        <v>0</v>
      </c>
      <c r="DL9" s="257">
        <v>298</v>
      </c>
      <c r="DM9" s="282"/>
      <c r="DN9" s="430">
        <v>385</v>
      </c>
      <c r="DO9" s="430">
        <v>389</v>
      </c>
      <c r="DP9" s="781">
        <v>560</v>
      </c>
      <c r="DQ9" s="781">
        <v>575</v>
      </c>
      <c r="DR9" s="430">
        <v>459</v>
      </c>
      <c r="DS9" s="430">
        <v>521</v>
      </c>
      <c r="DT9" s="430">
        <v>718</v>
      </c>
      <c r="DU9" s="430">
        <v>801</v>
      </c>
      <c r="DV9" s="430">
        <v>605</v>
      </c>
      <c r="DW9" s="430">
        <v>753</v>
      </c>
      <c r="DX9" s="430">
        <v>714</v>
      </c>
      <c r="DY9" s="430">
        <v>0</v>
      </c>
      <c r="DZ9" s="257">
        <v>6480</v>
      </c>
      <c r="EA9" s="251"/>
      <c r="EB9" s="611">
        <v>367</v>
      </c>
      <c r="EC9" s="611">
        <v>366</v>
      </c>
      <c r="ED9" s="611">
        <v>520</v>
      </c>
      <c r="EE9" s="611">
        <v>491</v>
      </c>
      <c r="EF9" s="611">
        <v>427</v>
      </c>
      <c r="EG9" s="611">
        <v>442</v>
      </c>
      <c r="EH9" s="611">
        <v>601</v>
      </c>
      <c r="EI9" s="611">
        <v>727</v>
      </c>
      <c r="EJ9" s="611">
        <v>474</v>
      </c>
      <c r="EK9" s="611">
        <v>684</v>
      </c>
      <c r="EL9" s="611">
        <v>645</v>
      </c>
      <c r="EM9" s="611">
        <v>0</v>
      </c>
      <c r="EN9" s="257">
        <v>5744</v>
      </c>
      <c r="EP9" s="612">
        <v>0</v>
      </c>
      <c r="EQ9" s="612">
        <v>0</v>
      </c>
      <c r="ER9" s="785">
        <v>0</v>
      </c>
      <c r="ES9" s="785">
        <v>1</v>
      </c>
      <c r="ET9" s="612">
        <v>0</v>
      </c>
      <c r="EU9" s="612">
        <v>0</v>
      </c>
      <c r="EV9" s="612">
        <v>1</v>
      </c>
      <c r="EW9" s="612">
        <v>0</v>
      </c>
      <c r="EX9" s="612">
        <v>0</v>
      </c>
      <c r="EY9" s="612">
        <v>0</v>
      </c>
      <c r="EZ9" s="612">
        <v>4</v>
      </c>
      <c r="FA9" s="612">
        <v>0</v>
      </c>
      <c r="FB9" s="257">
        <v>6</v>
      </c>
      <c r="FD9" s="612">
        <v>5</v>
      </c>
      <c r="FE9" s="612">
        <v>0</v>
      </c>
      <c r="FF9" s="612">
        <v>2</v>
      </c>
      <c r="FG9" s="612">
        <v>1</v>
      </c>
      <c r="FH9" s="612">
        <v>5</v>
      </c>
      <c r="FI9" s="612">
        <v>2</v>
      </c>
      <c r="FJ9" s="612">
        <v>7</v>
      </c>
      <c r="FK9" s="612">
        <v>4</v>
      </c>
      <c r="FL9" s="612">
        <v>7</v>
      </c>
      <c r="FM9" s="612">
        <v>1</v>
      </c>
      <c r="FN9" s="612">
        <v>11</v>
      </c>
      <c r="FO9" s="612">
        <v>0</v>
      </c>
      <c r="FP9" s="257">
        <v>45</v>
      </c>
      <c r="FR9" s="612">
        <v>0</v>
      </c>
      <c r="FS9" s="612">
        <v>12</v>
      </c>
      <c r="FT9" s="612">
        <v>19</v>
      </c>
      <c r="FU9" s="612">
        <v>27</v>
      </c>
      <c r="FV9" s="612">
        <v>0</v>
      </c>
      <c r="FW9" s="612">
        <v>39</v>
      </c>
      <c r="FX9" s="612">
        <v>22</v>
      </c>
      <c r="FY9" s="612">
        <v>33</v>
      </c>
      <c r="FZ9" s="612">
        <v>41</v>
      </c>
      <c r="GA9" s="612">
        <v>33</v>
      </c>
      <c r="GB9" s="612">
        <v>54</v>
      </c>
      <c r="GC9" s="612">
        <v>0</v>
      </c>
      <c r="GD9" s="257">
        <v>280</v>
      </c>
      <c r="GF9" s="612">
        <v>13</v>
      </c>
      <c r="GG9" s="612">
        <v>11</v>
      </c>
      <c r="GH9" s="612">
        <v>19</v>
      </c>
      <c r="GI9" s="612">
        <v>55</v>
      </c>
      <c r="GJ9" s="612">
        <v>27</v>
      </c>
      <c r="GK9" s="612">
        <v>38</v>
      </c>
      <c r="GL9" s="612">
        <v>87</v>
      </c>
      <c r="GM9" s="612">
        <v>37</v>
      </c>
      <c r="GN9" s="612">
        <v>83</v>
      </c>
      <c r="GO9" s="612">
        <v>35</v>
      </c>
      <c r="GP9" s="612">
        <v>0</v>
      </c>
      <c r="GQ9" s="612">
        <v>0</v>
      </c>
      <c r="GR9" s="257">
        <v>405</v>
      </c>
    </row>
    <row r="10" spans="2:200" x14ac:dyDescent="0.2">
      <c r="B10" s="146">
        <v>107357</v>
      </c>
      <c r="C10" s="147" t="s">
        <v>99</v>
      </c>
      <c r="D10" s="243"/>
      <c r="E10" s="609">
        <v>7</v>
      </c>
      <c r="F10" s="609">
        <v>2</v>
      </c>
      <c r="G10" s="609">
        <v>9</v>
      </c>
      <c r="H10" s="609">
        <v>7</v>
      </c>
      <c r="I10" s="609">
        <v>4</v>
      </c>
      <c r="J10" s="609">
        <v>10</v>
      </c>
      <c r="K10" s="609">
        <v>9</v>
      </c>
      <c r="L10" s="609">
        <v>4</v>
      </c>
      <c r="M10" s="609">
        <v>3</v>
      </c>
      <c r="N10" s="609">
        <v>17</v>
      </c>
      <c r="O10" s="609">
        <v>7</v>
      </c>
      <c r="P10" s="609">
        <v>0</v>
      </c>
      <c r="Q10" s="608">
        <v>79</v>
      </c>
      <c r="R10" s="243"/>
      <c r="S10" s="609">
        <v>4</v>
      </c>
      <c r="T10" s="609">
        <v>6</v>
      </c>
      <c r="U10" s="609">
        <v>14</v>
      </c>
      <c r="V10" s="609">
        <v>7</v>
      </c>
      <c r="W10" s="609">
        <v>5</v>
      </c>
      <c r="X10" s="609">
        <v>12</v>
      </c>
      <c r="Y10" s="609">
        <v>13</v>
      </c>
      <c r="Z10" s="609">
        <v>5</v>
      </c>
      <c r="AA10" s="609">
        <v>6</v>
      </c>
      <c r="AB10" s="609">
        <v>6</v>
      </c>
      <c r="AC10" s="609">
        <v>11</v>
      </c>
      <c r="AD10" s="609">
        <v>0</v>
      </c>
      <c r="AE10" s="608">
        <v>89</v>
      </c>
      <c r="AF10" s="243"/>
      <c r="AG10" s="243"/>
      <c r="AH10" s="609">
        <v>0</v>
      </c>
      <c r="AI10" s="609">
        <v>0</v>
      </c>
      <c r="AJ10" s="609">
        <v>0</v>
      </c>
      <c r="AK10" s="609">
        <v>0</v>
      </c>
      <c r="AL10" s="609">
        <v>0</v>
      </c>
      <c r="AM10" s="609">
        <v>5</v>
      </c>
      <c r="AN10" s="609">
        <v>4</v>
      </c>
      <c r="AO10" s="609">
        <v>3</v>
      </c>
      <c r="AP10" s="609">
        <v>1</v>
      </c>
      <c r="AQ10" s="609">
        <v>6</v>
      </c>
      <c r="AR10" s="609">
        <v>1</v>
      </c>
      <c r="AS10" s="609">
        <v>0</v>
      </c>
      <c r="AT10" s="608">
        <v>20</v>
      </c>
      <c r="AU10" s="251"/>
      <c r="AV10" s="609">
        <v>1</v>
      </c>
      <c r="AW10" s="609">
        <v>2</v>
      </c>
      <c r="AX10" s="609">
        <v>0</v>
      </c>
      <c r="AY10" s="609">
        <v>1</v>
      </c>
      <c r="AZ10" s="609">
        <v>0</v>
      </c>
      <c r="BA10" s="609">
        <v>0</v>
      </c>
      <c r="BB10" s="609">
        <v>1</v>
      </c>
      <c r="BC10" s="609">
        <v>2</v>
      </c>
      <c r="BD10" s="609">
        <v>1</v>
      </c>
      <c r="BE10" s="609">
        <v>0</v>
      </c>
      <c r="BF10" s="609">
        <v>0</v>
      </c>
      <c r="BG10" s="609">
        <v>0</v>
      </c>
      <c r="BH10" s="608">
        <v>8</v>
      </c>
      <c r="BI10" s="251"/>
      <c r="BJ10" s="609">
        <v>19</v>
      </c>
      <c r="BK10" s="609">
        <v>25</v>
      </c>
      <c r="BL10" s="609">
        <v>84</v>
      </c>
      <c r="BM10" s="609">
        <v>61</v>
      </c>
      <c r="BN10" s="609">
        <v>30</v>
      </c>
      <c r="BO10" s="609">
        <v>56</v>
      </c>
      <c r="BP10" s="609">
        <v>52</v>
      </c>
      <c r="BQ10" s="609">
        <v>64</v>
      </c>
      <c r="BR10" s="609">
        <v>64</v>
      </c>
      <c r="BS10" s="609">
        <v>41</v>
      </c>
      <c r="BT10" s="609">
        <v>42</v>
      </c>
      <c r="BU10" s="609">
        <v>0</v>
      </c>
      <c r="BV10" s="608">
        <v>538</v>
      </c>
      <c r="BW10" s="251"/>
      <c r="BX10" s="599">
        <v>8</v>
      </c>
      <c r="BY10" s="599">
        <v>0</v>
      </c>
      <c r="BZ10" s="599">
        <v>0</v>
      </c>
      <c r="CA10" s="599">
        <v>0</v>
      </c>
      <c r="CB10" s="599">
        <v>4</v>
      </c>
      <c r="CC10" s="599">
        <v>4</v>
      </c>
      <c r="CD10" s="599">
        <v>8</v>
      </c>
      <c r="CE10" s="599">
        <v>0</v>
      </c>
      <c r="CF10" s="599">
        <v>13</v>
      </c>
      <c r="CG10" s="599">
        <v>49</v>
      </c>
      <c r="CH10" s="599">
        <v>5</v>
      </c>
      <c r="CI10" s="599">
        <v>0</v>
      </c>
      <c r="CJ10" s="257">
        <v>91</v>
      </c>
      <c r="CK10" s="251"/>
      <c r="CL10" s="599">
        <v>97</v>
      </c>
      <c r="CM10" s="599">
        <v>105</v>
      </c>
      <c r="CN10" s="599">
        <v>59</v>
      </c>
      <c r="CO10" s="599">
        <v>95</v>
      </c>
      <c r="CP10" s="599">
        <v>129</v>
      </c>
      <c r="CQ10" s="599">
        <v>109</v>
      </c>
      <c r="CR10" s="599">
        <v>117</v>
      </c>
      <c r="CS10" s="599">
        <v>109</v>
      </c>
      <c r="CT10" s="599">
        <v>127</v>
      </c>
      <c r="CU10" s="599">
        <v>136</v>
      </c>
      <c r="CV10" s="599">
        <v>149</v>
      </c>
      <c r="CW10" s="599">
        <v>0</v>
      </c>
      <c r="CX10" s="257">
        <v>1232</v>
      </c>
      <c r="CY10" s="251"/>
      <c r="CZ10" s="775">
        <v>11</v>
      </c>
      <c r="DA10" s="775">
        <v>9</v>
      </c>
      <c r="DB10" s="775">
        <v>6</v>
      </c>
      <c r="DC10" s="775">
        <v>14</v>
      </c>
      <c r="DD10" s="772">
        <v>19</v>
      </c>
      <c r="DE10" s="775">
        <v>7</v>
      </c>
      <c r="DF10" s="775">
        <v>17</v>
      </c>
      <c r="DG10" s="775">
        <v>17</v>
      </c>
      <c r="DH10" s="775">
        <v>21</v>
      </c>
      <c r="DI10" s="775">
        <v>16</v>
      </c>
      <c r="DJ10" s="775">
        <v>20</v>
      </c>
      <c r="DK10" s="775">
        <v>0</v>
      </c>
      <c r="DL10" s="458">
        <v>157</v>
      </c>
      <c r="DM10" s="430">
        <v>0</v>
      </c>
      <c r="DN10" s="430">
        <v>577</v>
      </c>
      <c r="DO10" s="430">
        <v>335</v>
      </c>
      <c r="DP10" s="430">
        <v>430</v>
      </c>
      <c r="DQ10" s="430">
        <v>565</v>
      </c>
      <c r="DR10" s="430">
        <v>520</v>
      </c>
      <c r="DS10" s="430">
        <v>545</v>
      </c>
      <c r="DT10" s="430">
        <v>606</v>
      </c>
      <c r="DU10" s="430">
        <v>703</v>
      </c>
      <c r="DV10" s="430">
        <v>635</v>
      </c>
      <c r="DW10" s="430">
        <v>651</v>
      </c>
      <c r="DX10" s="430">
        <v>703</v>
      </c>
      <c r="DY10" s="430">
        <v>0</v>
      </c>
      <c r="DZ10" s="257">
        <v>6270</v>
      </c>
      <c r="EA10" s="251"/>
      <c r="EB10" s="611">
        <v>499</v>
      </c>
      <c r="EC10" s="611">
        <v>230</v>
      </c>
      <c r="ED10" s="611">
        <v>351</v>
      </c>
      <c r="EE10" s="611">
        <v>433</v>
      </c>
      <c r="EF10" s="611">
        <v>447</v>
      </c>
      <c r="EG10" s="611">
        <v>455</v>
      </c>
      <c r="EH10" s="611">
        <v>522</v>
      </c>
      <c r="EI10" s="611">
        <v>613</v>
      </c>
      <c r="EJ10" s="611">
        <v>555</v>
      </c>
      <c r="EK10" s="611">
        <v>575</v>
      </c>
      <c r="EL10" s="611">
        <v>639</v>
      </c>
      <c r="EM10" s="611">
        <v>0</v>
      </c>
      <c r="EN10" s="257">
        <v>5319</v>
      </c>
      <c r="EP10" s="612">
        <v>0</v>
      </c>
      <c r="EQ10" s="612">
        <v>0</v>
      </c>
      <c r="ER10" s="612">
        <v>0</v>
      </c>
      <c r="ES10" s="612">
        <v>0</v>
      </c>
      <c r="ET10" s="612">
        <v>0</v>
      </c>
      <c r="EU10" s="612">
        <v>0</v>
      </c>
      <c r="EV10" s="612">
        <v>0</v>
      </c>
      <c r="EW10" s="612">
        <v>0</v>
      </c>
      <c r="EX10" s="612">
        <v>0</v>
      </c>
      <c r="EY10" s="612">
        <v>0</v>
      </c>
      <c r="EZ10" s="612">
        <v>0</v>
      </c>
      <c r="FA10" s="612">
        <v>0</v>
      </c>
      <c r="FB10" s="257">
        <v>0</v>
      </c>
      <c r="FD10" s="612">
        <v>27</v>
      </c>
      <c r="FE10" s="612">
        <v>5</v>
      </c>
      <c r="FF10" s="612">
        <v>4</v>
      </c>
      <c r="FG10" s="612">
        <v>6</v>
      </c>
      <c r="FH10" s="612">
        <v>9</v>
      </c>
      <c r="FI10" s="612">
        <v>0</v>
      </c>
      <c r="FJ10" s="612">
        <v>4</v>
      </c>
      <c r="FK10" s="612">
        <v>0</v>
      </c>
      <c r="FL10" s="612">
        <v>1</v>
      </c>
      <c r="FM10" s="612">
        <v>0</v>
      </c>
      <c r="FN10" s="612">
        <v>0</v>
      </c>
      <c r="FO10" s="612">
        <v>0</v>
      </c>
      <c r="FP10" s="257">
        <v>56</v>
      </c>
      <c r="FR10" s="612">
        <v>0</v>
      </c>
      <c r="FS10" s="612">
        <v>0</v>
      </c>
      <c r="FT10" s="612">
        <v>0</v>
      </c>
      <c r="FU10" s="612">
        <v>0</v>
      </c>
      <c r="FV10" s="612">
        <v>0</v>
      </c>
      <c r="FW10" s="612">
        <v>0</v>
      </c>
      <c r="FX10" s="612">
        <v>0</v>
      </c>
      <c r="FY10" s="612">
        <v>0</v>
      </c>
      <c r="FZ10" s="612">
        <v>0</v>
      </c>
      <c r="GA10" s="612">
        <v>0</v>
      </c>
      <c r="GB10" s="612">
        <v>0</v>
      </c>
      <c r="GC10" s="612">
        <v>0</v>
      </c>
      <c r="GD10" s="257">
        <v>0</v>
      </c>
      <c r="GF10" s="612">
        <v>51</v>
      </c>
      <c r="GG10" s="612">
        <v>100</v>
      </c>
      <c r="GH10" s="612">
        <v>75</v>
      </c>
      <c r="GI10" s="612">
        <v>126</v>
      </c>
      <c r="GJ10" s="612">
        <v>64</v>
      </c>
      <c r="GK10" s="612">
        <v>90</v>
      </c>
      <c r="GL10" s="612">
        <v>80</v>
      </c>
      <c r="GM10" s="612">
        <v>90</v>
      </c>
      <c r="GN10" s="612">
        <v>79</v>
      </c>
      <c r="GO10" s="612">
        <v>76</v>
      </c>
      <c r="GP10" s="612">
        <v>64</v>
      </c>
      <c r="GQ10" s="612">
        <v>0</v>
      </c>
      <c r="GR10" s="257">
        <v>895</v>
      </c>
    </row>
    <row r="11" spans="2:200" x14ac:dyDescent="0.2">
      <c r="B11" s="146">
        <v>107400</v>
      </c>
      <c r="C11" s="147" t="s">
        <v>100</v>
      </c>
      <c r="D11" s="243"/>
      <c r="E11" s="609">
        <v>0</v>
      </c>
      <c r="F11" s="609">
        <v>0</v>
      </c>
      <c r="G11" s="609">
        <v>3</v>
      </c>
      <c r="H11" s="609">
        <v>0</v>
      </c>
      <c r="I11" s="609">
        <v>0</v>
      </c>
      <c r="J11" s="609">
        <v>2</v>
      </c>
      <c r="K11" s="609">
        <v>0</v>
      </c>
      <c r="L11" s="609">
        <v>0</v>
      </c>
      <c r="M11" s="609">
        <v>0</v>
      </c>
      <c r="N11" s="609">
        <v>0</v>
      </c>
      <c r="O11" s="609">
        <v>0</v>
      </c>
      <c r="P11" s="609">
        <v>0</v>
      </c>
      <c r="Q11" s="608">
        <v>5</v>
      </c>
      <c r="R11" s="243"/>
      <c r="S11" s="609">
        <v>0</v>
      </c>
      <c r="T11" s="609">
        <v>0</v>
      </c>
      <c r="U11" s="609">
        <v>0</v>
      </c>
      <c r="V11" s="609">
        <v>0</v>
      </c>
      <c r="W11" s="609">
        <v>0</v>
      </c>
      <c r="X11" s="609">
        <v>0</v>
      </c>
      <c r="Y11" s="609">
        <v>0</v>
      </c>
      <c r="Z11" s="609">
        <v>0</v>
      </c>
      <c r="AA11" s="609">
        <v>0</v>
      </c>
      <c r="AB11" s="609">
        <v>0</v>
      </c>
      <c r="AC11" s="609">
        <v>0</v>
      </c>
      <c r="AD11" s="609">
        <v>0</v>
      </c>
      <c r="AE11" s="608">
        <v>0</v>
      </c>
      <c r="AF11" s="243"/>
      <c r="AG11" s="243"/>
      <c r="AH11" s="609">
        <v>0</v>
      </c>
      <c r="AI11" s="609">
        <v>0</v>
      </c>
      <c r="AJ11" s="609">
        <v>0</v>
      </c>
      <c r="AK11" s="609">
        <v>0</v>
      </c>
      <c r="AL11" s="609">
        <v>0</v>
      </c>
      <c r="AM11" s="609">
        <v>0</v>
      </c>
      <c r="AN11" s="609">
        <v>0</v>
      </c>
      <c r="AO11" s="609">
        <v>0</v>
      </c>
      <c r="AP11" s="609">
        <v>0</v>
      </c>
      <c r="AQ11" s="609">
        <v>0</v>
      </c>
      <c r="AR11" s="609">
        <v>0</v>
      </c>
      <c r="AS11" s="609">
        <v>0</v>
      </c>
      <c r="AT11" s="608">
        <v>0</v>
      </c>
      <c r="AU11" s="251"/>
      <c r="AV11" s="609">
        <v>0</v>
      </c>
      <c r="AW11" s="609">
        <v>0</v>
      </c>
      <c r="AX11" s="609">
        <v>0</v>
      </c>
      <c r="AY11" s="609">
        <v>0</v>
      </c>
      <c r="AZ11" s="609">
        <v>0</v>
      </c>
      <c r="BA11" s="609">
        <v>0</v>
      </c>
      <c r="BB11" s="609">
        <v>0</v>
      </c>
      <c r="BC11" s="609">
        <v>0</v>
      </c>
      <c r="BD11" s="609">
        <v>0</v>
      </c>
      <c r="BE11" s="609">
        <v>0</v>
      </c>
      <c r="BF11" s="609">
        <v>0</v>
      </c>
      <c r="BG11" s="609">
        <v>0</v>
      </c>
      <c r="BH11" s="608">
        <v>0</v>
      </c>
      <c r="BI11" s="251"/>
      <c r="BJ11" s="609">
        <v>1</v>
      </c>
      <c r="BK11" s="609">
        <v>0</v>
      </c>
      <c r="BL11" s="609">
        <v>1</v>
      </c>
      <c r="BM11" s="609">
        <v>1</v>
      </c>
      <c r="BN11" s="609">
        <v>0</v>
      </c>
      <c r="BO11" s="609">
        <v>1</v>
      </c>
      <c r="BP11" s="609">
        <v>4</v>
      </c>
      <c r="BQ11" s="609">
        <v>1</v>
      </c>
      <c r="BR11" s="609">
        <v>0</v>
      </c>
      <c r="BS11" s="609">
        <v>0</v>
      </c>
      <c r="BT11" s="609">
        <v>0</v>
      </c>
      <c r="BU11" s="609">
        <v>0</v>
      </c>
      <c r="BV11" s="608">
        <v>9</v>
      </c>
      <c r="BW11" s="251"/>
      <c r="BX11" s="599">
        <v>2</v>
      </c>
      <c r="BY11" s="599">
        <v>0</v>
      </c>
      <c r="BZ11" s="599">
        <v>1</v>
      </c>
      <c r="CA11" s="599">
        <v>1</v>
      </c>
      <c r="CB11" s="599">
        <v>3</v>
      </c>
      <c r="CC11" s="599">
        <v>1</v>
      </c>
      <c r="CD11" s="599">
        <v>1</v>
      </c>
      <c r="CE11" s="599">
        <v>0</v>
      </c>
      <c r="CF11" s="599">
        <v>0</v>
      </c>
      <c r="CG11" s="599">
        <v>0</v>
      </c>
      <c r="CH11" s="599">
        <v>0</v>
      </c>
      <c r="CI11" s="599">
        <v>0</v>
      </c>
      <c r="CJ11" s="257">
        <v>9</v>
      </c>
      <c r="CK11" s="251"/>
      <c r="CL11" s="599">
        <v>10</v>
      </c>
      <c r="CM11" s="599">
        <v>10</v>
      </c>
      <c r="CN11" s="599">
        <v>8</v>
      </c>
      <c r="CO11" s="599">
        <v>6</v>
      </c>
      <c r="CP11" s="599">
        <v>3</v>
      </c>
      <c r="CQ11" s="599">
        <v>2</v>
      </c>
      <c r="CR11" s="599">
        <v>0</v>
      </c>
      <c r="CS11" s="599">
        <v>3</v>
      </c>
      <c r="CT11" s="599">
        <v>0</v>
      </c>
      <c r="CU11" s="599">
        <v>266</v>
      </c>
      <c r="CV11" s="599">
        <v>6</v>
      </c>
      <c r="CW11" s="599">
        <v>0</v>
      </c>
      <c r="CX11" s="257">
        <v>314</v>
      </c>
      <c r="CY11" s="251"/>
      <c r="CZ11" s="599">
        <v>0</v>
      </c>
      <c r="DA11" s="599">
        <v>0</v>
      </c>
      <c r="DB11" s="599">
        <v>1</v>
      </c>
      <c r="DC11" s="599">
        <v>1</v>
      </c>
      <c r="DD11" s="599">
        <v>0</v>
      </c>
      <c r="DE11" s="599">
        <v>0</v>
      </c>
      <c r="DF11" s="599">
        <v>0</v>
      </c>
      <c r="DG11" s="599">
        <v>0</v>
      </c>
      <c r="DH11" s="599">
        <v>0</v>
      </c>
      <c r="DI11" s="599">
        <v>25</v>
      </c>
      <c r="DJ11" s="599">
        <v>0</v>
      </c>
      <c r="DK11" s="599">
        <v>0</v>
      </c>
      <c r="DL11" s="257">
        <v>27</v>
      </c>
      <c r="DM11" s="282"/>
      <c r="DN11" s="430">
        <v>23</v>
      </c>
      <c r="DO11" s="430">
        <v>8</v>
      </c>
      <c r="DP11" s="430">
        <v>26</v>
      </c>
      <c r="DQ11" s="430">
        <v>17</v>
      </c>
      <c r="DR11" s="430">
        <v>18</v>
      </c>
      <c r="DS11" s="430">
        <v>9</v>
      </c>
      <c r="DT11" s="430">
        <v>21</v>
      </c>
      <c r="DU11" s="430">
        <v>42</v>
      </c>
      <c r="DV11" s="430">
        <v>18</v>
      </c>
      <c r="DW11" s="430">
        <v>8</v>
      </c>
      <c r="DX11" s="430">
        <v>12</v>
      </c>
      <c r="DY11" s="430">
        <v>0</v>
      </c>
      <c r="DZ11" s="257">
        <v>202</v>
      </c>
      <c r="EA11" s="251"/>
      <c r="EB11" s="611">
        <v>19</v>
      </c>
      <c r="EC11" s="611">
        <v>0</v>
      </c>
      <c r="ED11" s="611">
        <v>23</v>
      </c>
      <c r="EE11" s="611">
        <v>12</v>
      </c>
      <c r="EF11" s="611">
        <v>17</v>
      </c>
      <c r="EG11" s="611">
        <v>8</v>
      </c>
      <c r="EH11" s="611">
        <v>21</v>
      </c>
      <c r="EI11" s="611">
        <v>21</v>
      </c>
      <c r="EJ11" s="611">
        <v>16</v>
      </c>
      <c r="EK11" s="611">
        <v>0</v>
      </c>
      <c r="EL11" s="611">
        <v>8</v>
      </c>
      <c r="EM11" s="611">
        <v>0</v>
      </c>
      <c r="EN11" s="257">
        <v>145</v>
      </c>
      <c r="EP11" s="612">
        <v>0</v>
      </c>
      <c r="EQ11" s="612">
        <v>0</v>
      </c>
      <c r="ER11" s="612">
        <v>0</v>
      </c>
      <c r="ES11" s="612">
        <v>0</v>
      </c>
      <c r="ET11" s="612">
        <v>0</v>
      </c>
      <c r="EU11" s="612">
        <v>0</v>
      </c>
      <c r="EV11" s="612">
        <v>0</v>
      </c>
      <c r="EW11" s="612">
        <v>0</v>
      </c>
      <c r="EX11" s="612">
        <v>0</v>
      </c>
      <c r="EY11" s="612">
        <v>0</v>
      </c>
      <c r="EZ11" s="612">
        <v>0</v>
      </c>
      <c r="FA11" s="612">
        <v>0</v>
      </c>
      <c r="FB11" s="257">
        <v>0</v>
      </c>
      <c r="FD11" s="612">
        <v>2</v>
      </c>
      <c r="FE11" s="612">
        <v>0</v>
      </c>
      <c r="FF11" s="612">
        <v>1</v>
      </c>
      <c r="FG11" s="612">
        <v>3</v>
      </c>
      <c r="FH11" s="612">
        <v>0</v>
      </c>
      <c r="FI11" s="612">
        <v>0</v>
      </c>
      <c r="FJ11" s="612">
        <v>0</v>
      </c>
      <c r="FK11" s="612">
        <v>2</v>
      </c>
      <c r="FL11" s="612">
        <v>0</v>
      </c>
      <c r="FM11" s="612">
        <v>0</v>
      </c>
      <c r="FN11" s="612">
        <v>0</v>
      </c>
      <c r="FO11" s="612">
        <v>0</v>
      </c>
      <c r="FP11" s="257">
        <v>8</v>
      </c>
      <c r="FR11" s="612">
        <v>0</v>
      </c>
      <c r="FS11" s="612">
        <v>0</v>
      </c>
      <c r="FT11" s="612">
        <v>0</v>
      </c>
      <c r="FU11" s="612">
        <v>0</v>
      </c>
      <c r="FV11" s="612">
        <v>0</v>
      </c>
      <c r="FW11" s="612">
        <v>0</v>
      </c>
      <c r="FX11" s="612">
        <v>0</v>
      </c>
      <c r="FY11" s="612">
        <v>0</v>
      </c>
      <c r="FZ11" s="612">
        <v>0</v>
      </c>
      <c r="GA11" s="612">
        <v>0</v>
      </c>
      <c r="GB11" s="612">
        <v>0</v>
      </c>
      <c r="GC11" s="612">
        <v>0</v>
      </c>
      <c r="GD11" s="257">
        <v>0</v>
      </c>
      <c r="GF11" s="612">
        <v>2</v>
      </c>
      <c r="GG11" s="612">
        <v>8</v>
      </c>
      <c r="GH11" s="612">
        <v>2</v>
      </c>
      <c r="GI11" s="612">
        <v>2</v>
      </c>
      <c r="GJ11" s="612">
        <v>1</v>
      </c>
      <c r="GK11" s="612">
        <v>1</v>
      </c>
      <c r="GL11" s="612">
        <v>0</v>
      </c>
      <c r="GM11" s="612">
        <v>19</v>
      </c>
      <c r="GN11" s="612">
        <v>2</v>
      </c>
      <c r="GO11" s="612">
        <v>8</v>
      </c>
      <c r="GP11" s="612">
        <v>4</v>
      </c>
      <c r="GQ11" s="612">
        <v>0</v>
      </c>
      <c r="GR11" s="257">
        <v>49</v>
      </c>
    </row>
    <row r="12" spans="2:200" ht="13.5" thickBot="1" x14ac:dyDescent="0.25">
      <c r="B12" s="148">
        <v>107756</v>
      </c>
      <c r="C12" s="149" t="s">
        <v>101</v>
      </c>
      <c r="D12" s="243"/>
      <c r="E12" s="609">
        <v>2</v>
      </c>
      <c r="F12" s="609">
        <v>6</v>
      </c>
      <c r="G12" s="609">
        <v>1</v>
      </c>
      <c r="H12" s="609">
        <v>9</v>
      </c>
      <c r="I12" s="609">
        <v>6</v>
      </c>
      <c r="J12" s="609">
        <v>3</v>
      </c>
      <c r="K12" s="609">
        <v>2</v>
      </c>
      <c r="L12" s="609">
        <v>4</v>
      </c>
      <c r="M12" s="609">
        <v>3</v>
      </c>
      <c r="N12" s="609">
        <v>4</v>
      </c>
      <c r="O12" s="609">
        <v>1</v>
      </c>
      <c r="P12" s="609">
        <v>0</v>
      </c>
      <c r="Q12" s="608">
        <v>41</v>
      </c>
      <c r="R12" s="243"/>
      <c r="S12" s="609">
        <v>4</v>
      </c>
      <c r="T12" s="609">
        <v>8</v>
      </c>
      <c r="U12" s="609">
        <v>4</v>
      </c>
      <c r="V12" s="609">
        <v>5</v>
      </c>
      <c r="W12" s="609">
        <v>6</v>
      </c>
      <c r="X12" s="609">
        <v>5</v>
      </c>
      <c r="Y12" s="609">
        <v>5</v>
      </c>
      <c r="Z12" s="609">
        <v>5</v>
      </c>
      <c r="AA12" s="609">
        <v>8</v>
      </c>
      <c r="AB12" s="609">
        <v>4</v>
      </c>
      <c r="AC12" s="609">
        <v>8</v>
      </c>
      <c r="AD12" s="609">
        <v>0</v>
      </c>
      <c r="AE12" s="608">
        <v>62</v>
      </c>
      <c r="AF12" s="243"/>
      <c r="AG12" s="243"/>
      <c r="AH12" s="609">
        <v>1</v>
      </c>
      <c r="AI12" s="609">
        <v>0</v>
      </c>
      <c r="AJ12" s="609">
        <v>0</v>
      </c>
      <c r="AK12" s="609">
        <v>0</v>
      </c>
      <c r="AL12" s="609">
        <v>0</v>
      </c>
      <c r="AM12" s="609">
        <v>0</v>
      </c>
      <c r="AN12" s="609">
        <v>0</v>
      </c>
      <c r="AO12" s="609">
        <v>0</v>
      </c>
      <c r="AP12" s="609">
        <v>1</v>
      </c>
      <c r="AQ12" s="609">
        <v>0</v>
      </c>
      <c r="AR12" s="609">
        <v>0</v>
      </c>
      <c r="AS12" s="609">
        <v>0</v>
      </c>
      <c r="AT12" s="608">
        <v>2</v>
      </c>
      <c r="AU12" s="251"/>
      <c r="AV12" s="609">
        <v>1</v>
      </c>
      <c r="AW12" s="609">
        <v>0</v>
      </c>
      <c r="AX12" s="609">
        <v>0</v>
      </c>
      <c r="AY12" s="609">
        <v>0</v>
      </c>
      <c r="AZ12" s="609">
        <v>0</v>
      </c>
      <c r="BA12" s="609">
        <v>3</v>
      </c>
      <c r="BB12" s="609">
        <v>0</v>
      </c>
      <c r="BC12" s="609">
        <v>0</v>
      </c>
      <c r="BD12" s="609">
        <v>1</v>
      </c>
      <c r="BE12" s="609">
        <v>0</v>
      </c>
      <c r="BF12" s="609">
        <v>1</v>
      </c>
      <c r="BG12" s="609">
        <v>0</v>
      </c>
      <c r="BH12" s="608">
        <v>6</v>
      </c>
      <c r="BI12" s="251"/>
      <c r="BJ12" s="609">
        <v>29</v>
      </c>
      <c r="BK12" s="609">
        <v>9</v>
      </c>
      <c r="BL12" s="609">
        <v>22</v>
      </c>
      <c r="BM12" s="609">
        <v>14</v>
      </c>
      <c r="BN12" s="609">
        <v>10</v>
      </c>
      <c r="BO12" s="609">
        <v>16</v>
      </c>
      <c r="BP12" s="609">
        <v>20</v>
      </c>
      <c r="BQ12" s="609">
        <v>18</v>
      </c>
      <c r="BR12" s="609">
        <v>26</v>
      </c>
      <c r="BS12" s="609">
        <v>32</v>
      </c>
      <c r="BT12" s="609">
        <v>25</v>
      </c>
      <c r="BU12" s="609">
        <v>0</v>
      </c>
      <c r="BV12" s="608">
        <v>221</v>
      </c>
      <c r="BW12" s="251"/>
      <c r="BX12" s="599">
        <v>3</v>
      </c>
      <c r="BY12" s="599">
        <v>0</v>
      </c>
      <c r="BZ12" s="599">
        <v>2</v>
      </c>
      <c r="CA12" s="599">
        <v>8</v>
      </c>
      <c r="CB12" s="599">
        <v>0</v>
      </c>
      <c r="CC12" s="599">
        <v>41</v>
      </c>
      <c r="CD12" s="599">
        <v>6</v>
      </c>
      <c r="CE12" s="599">
        <v>1</v>
      </c>
      <c r="CF12" s="599">
        <v>0</v>
      </c>
      <c r="CG12" s="599">
        <v>1</v>
      </c>
      <c r="CH12" s="599">
        <v>1</v>
      </c>
      <c r="CI12" s="599">
        <v>0</v>
      </c>
      <c r="CJ12" s="257">
        <v>63</v>
      </c>
      <c r="CK12" s="251"/>
      <c r="CL12" s="599">
        <v>42</v>
      </c>
      <c r="CM12" s="599">
        <v>97</v>
      </c>
      <c r="CN12" s="599">
        <v>32</v>
      </c>
      <c r="CO12" s="599">
        <v>25</v>
      </c>
      <c r="CP12" s="599">
        <v>45</v>
      </c>
      <c r="CQ12" s="599">
        <v>27</v>
      </c>
      <c r="CR12" s="599">
        <v>41</v>
      </c>
      <c r="CS12" s="599">
        <v>42</v>
      </c>
      <c r="CT12" s="599">
        <v>23</v>
      </c>
      <c r="CU12" s="599">
        <v>44</v>
      </c>
      <c r="CV12" s="599">
        <v>84</v>
      </c>
      <c r="CW12" s="599">
        <v>0</v>
      </c>
      <c r="CX12" s="257">
        <v>502</v>
      </c>
      <c r="CY12" s="251"/>
      <c r="CZ12" s="599">
        <v>6</v>
      </c>
      <c r="DA12" s="599">
        <v>6</v>
      </c>
      <c r="DB12" s="599">
        <v>6</v>
      </c>
      <c r="DC12" s="599">
        <v>1</v>
      </c>
      <c r="DD12" s="599">
        <v>7</v>
      </c>
      <c r="DE12" s="599">
        <v>12</v>
      </c>
      <c r="DF12" s="599">
        <v>7</v>
      </c>
      <c r="DG12" s="599">
        <v>13</v>
      </c>
      <c r="DH12" s="599">
        <v>5</v>
      </c>
      <c r="DI12" s="599">
        <v>8</v>
      </c>
      <c r="DJ12" s="599">
        <v>9</v>
      </c>
      <c r="DK12" s="599">
        <v>0</v>
      </c>
      <c r="DL12" s="257">
        <v>80</v>
      </c>
      <c r="DM12" s="282"/>
      <c r="DN12" s="430">
        <v>189</v>
      </c>
      <c r="DO12" s="430">
        <v>67</v>
      </c>
      <c r="DP12" s="430">
        <v>163</v>
      </c>
      <c r="DQ12" s="430">
        <v>181</v>
      </c>
      <c r="DR12" s="430">
        <v>150</v>
      </c>
      <c r="DS12" s="430">
        <v>115</v>
      </c>
      <c r="DT12" s="430">
        <v>126</v>
      </c>
      <c r="DU12" s="430">
        <v>126</v>
      </c>
      <c r="DV12" s="430">
        <v>127</v>
      </c>
      <c r="DW12" s="430">
        <v>170</v>
      </c>
      <c r="DX12" s="430">
        <v>155</v>
      </c>
      <c r="DY12" s="430">
        <v>0</v>
      </c>
      <c r="DZ12" s="257">
        <v>1569</v>
      </c>
      <c r="EA12" s="251"/>
      <c r="EB12" s="611">
        <v>169</v>
      </c>
      <c r="EC12" s="611">
        <v>54</v>
      </c>
      <c r="ED12" s="611">
        <v>159</v>
      </c>
      <c r="EE12" s="611">
        <v>170</v>
      </c>
      <c r="EF12" s="611">
        <v>138</v>
      </c>
      <c r="EG12" s="611">
        <v>91</v>
      </c>
      <c r="EH12" s="611">
        <v>94</v>
      </c>
      <c r="EI12" s="611">
        <v>113</v>
      </c>
      <c r="EJ12" s="611">
        <v>116</v>
      </c>
      <c r="EK12" s="611">
        <v>156</v>
      </c>
      <c r="EL12" s="611">
        <v>136</v>
      </c>
      <c r="EM12" s="611">
        <v>0</v>
      </c>
      <c r="EN12" s="257">
        <v>1396</v>
      </c>
      <c r="EP12" s="612">
        <v>0</v>
      </c>
      <c r="EQ12" s="612">
        <v>0</v>
      </c>
      <c r="ER12" s="612">
        <v>0</v>
      </c>
      <c r="ES12" s="612">
        <v>0</v>
      </c>
      <c r="ET12" s="612">
        <v>0</v>
      </c>
      <c r="EU12" s="612">
        <v>0</v>
      </c>
      <c r="EV12" s="612">
        <v>0</v>
      </c>
      <c r="EW12" s="612">
        <v>0</v>
      </c>
      <c r="EX12" s="612">
        <v>0</v>
      </c>
      <c r="EY12" s="612">
        <v>0</v>
      </c>
      <c r="EZ12" s="612">
        <v>0</v>
      </c>
      <c r="FA12" s="612">
        <v>0</v>
      </c>
      <c r="FB12" s="257">
        <v>0</v>
      </c>
      <c r="FD12" s="612">
        <v>20</v>
      </c>
      <c r="FE12" s="612">
        <v>13</v>
      </c>
      <c r="FF12" s="612">
        <v>4</v>
      </c>
      <c r="FG12" s="612">
        <v>11</v>
      </c>
      <c r="FH12" s="612">
        <v>12</v>
      </c>
      <c r="FI12" s="612">
        <v>23</v>
      </c>
      <c r="FJ12" s="612">
        <v>32</v>
      </c>
      <c r="FK12" s="612">
        <v>13</v>
      </c>
      <c r="FL12" s="612">
        <v>11</v>
      </c>
      <c r="FM12" s="612">
        <v>13</v>
      </c>
      <c r="FN12" s="612">
        <v>19</v>
      </c>
      <c r="FO12" s="612">
        <v>0</v>
      </c>
      <c r="FP12" s="257">
        <v>171</v>
      </c>
      <c r="FR12" s="612">
        <v>0</v>
      </c>
      <c r="FS12" s="612">
        <v>0</v>
      </c>
      <c r="FT12" s="612">
        <v>0</v>
      </c>
      <c r="FU12" s="612">
        <v>0</v>
      </c>
      <c r="FV12" s="612">
        <v>0</v>
      </c>
      <c r="FW12" s="612">
        <v>0</v>
      </c>
      <c r="FX12" s="612">
        <v>0</v>
      </c>
      <c r="FY12" s="612">
        <v>0</v>
      </c>
      <c r="FZ12" s="612">
        <v>0</v>
      </c>
      <c r="GA12" s="612">
        <v>1</v>
      </c>
      <c r="GB12" s="612">
        <v>0</v>
      </c>
      <c r="GC12" s="612">
        <v>0</v>
      </c>
      <c r="GD12" s="257">
        <v>1</v>
      </c>
      <c r="GF12" s="612">
        <v>0</v>
      </c>
      <c r="GG12" s="612">
        <v>0</v>
      </c>
      <c r="GH12" s="612">
        <v>0</v>
      </c>
      <c r="GI12" s="612">
        <v>0</v>
      </c>
      <c r="GJ12" s="612">
        <v>0</v>
      </c>
      <c r="GK12" s="612">
        <v>1</v>
      </c>
      <c r="GL12" s="612">
        <v>0</v>
      </c>
      <c r="GM12" s="612">
        <v>0</v>
      </c>
      <c r="GN12" s="612">
        <v>0</v>
      </c>
      <c r="GO12" s="612">
        <v>0</v>
      </c>
      <c r="GP12" s="612">
        <v>0</v>
      </c>
      <c r="GQ12" s="612">
        <v>0</v>
      </c>
      <c r="GR12" s="257">
        <v>1</v>
      </c>
    </row>
    <row r="13" spans="2:200" ht="13.5" thickBot="1" x14ac:dyDescent="0.25">
      <c r="B13" s="293"/>
      <c r="C13" s="294" t="s">
        <v>201</v>
      </c>
      <c r="E13" s="264">
        <v>61</v>
      </c>
      <c r="F13" s="264">
        <v>29</v>
      </c>
      <c r="G13" s="264">
        <v>47</v>
      </c>
      <c r="H13" s="264">
        <v>53</v>
      </c>
      <c r="I13" s="264">
        <v>44</v>
      </c>
      <c r="J13" s="264">
        <v>64</v>
      </c>
      <c r="K13" s="264">
        <v>59</v>
      </c>
      <c r="L13" s="264">
        <v>65</v>
      </c>
      <c r="M13" s="264">
        <v>38</v>
      </c>
      <c r="N13" s="264">
        <v>60</v>
      </c>
      <c r="O13" s="264">
        <v>48</v>
      </c>
      <c r="P13" s="264">
        <v>0</v>
      </c>
      <c r="Q13" s="264">
        <v>568</v>
      </c>
      <c r="S13" s="264">
        <v>92</v>
      </c>
      <c r="T13" s="264">
        <v>56</v>
      </c>
      <c r="U13" s="264">
        <v>68</v>
      </c>
      <c r="V13" s="264">
        <v>76</v>
      </c>
      <c r="W13" s="264">
        <v>71</v>
      </c>
      <c r="X13" s="264">
        <v>95</v>
      </c>
      <c r="Y13" s="264">
        <v>95</v>
      </c>
      <c r="Z13" s="264">
        <v>65</v>
      </c>
      <c r="AA13" s="264">
        <v>84</v>
      </c>
      <c r="AB13" s="264">
        <v>83</v>
      </c>
      <c r="AC13" s="264">
        <v>90</v>
      </c>
      <c r="AD13" s="264">
        <v>0</v>
      </c>
      <c r="AE13" s="264">
        <v>875</v>
      </c>
      <c r="AH13" s="264">
        <v>10</v>
      </c>
      <c r="AI13" s="264">
        <v>5</v>
      </c>
      <c r="AJ13" s="264">
        <v>0</v>
      </c>
      <c r="AK13" s="264">
        <v>4</v>
      </c>
      <c r="AL13" s="264">
        <v>1</v>
      </c>
      <c r="AM13" s="264">
        <v>15</v>
      </c>
      <c r="AN13" s="264">
        <v>10</v>
      </c>
      <c r="AO13" s="264">
        <v>4</v>
      </c>
      <c r="AP13" s="264">
        <v>8</v>
      </c>
      <c r="AQ13" s="264">
        <v>20</v>
      </c>
      <c r="AR13" s="264">
        <v>8</v>
      </c>
      <c r="AS13" s="264">
        <v>0</v>
      </c>
      <c r="AT13" s="264">
        <v>85</v>
      </c>
      <c r="AU13" s="251"/>
      <c r="AV13" s="459">
        <v>10</v>
      </c>
      <c r="AW13" s="264">
        <v>11</v>
      </c>
      <c r="AX13" s="264">
        <v>1</v>
      </c>
      <c r="AY13" s="264">
        <v>10</v>
      </c>
      <c r="AZ13" s="264">
        <v>5</v>
      </c>
      <c r="BA13" s="264">
        <v>17</v>
      </c>
      <c r="BB13" s="264">
        <v>9</v>
      </c>
      <c r="BC13" s="264">
        <v>6</v>
      </c>
      <c r="BD13" s="264">
        <v>11</v>
      </c>
      <c r="BE13" s="264">
        <v>19</v>
      </c>
      <c r="BF13" s="264">
        <v>10</v>
      </c>
      <c r="BG13" s="264">
        <v>0</v>
      </c>
      <c r="BH13" s="459">
        <v>109</v>
      </c>
      <c r="BI13" s="251"/>
      <c r="BJ13" s="264">
        <v>326</v>
      </c>
      <c r="BK13" s="459">
        <v>230</v>
      </c>
      <c r="BL13" s="264">
        <v>438</v>
      </c>
      <c r="BM13" s="264">
        <v>340</v>
      </c>
      <c r="BN13" s="264">
        <v>314</v>
      </c>
      <c r="BO13" s="264">
        <v>384</v>
      </c>
      <c r="BP13" s="264">
        <v>370</v>
      </c>
      <c r="BQ13" s="264">
        <v>362</v>
      </c>
      <c r="BR13" s="264">
        <v>376</v>
      </c>
      <c r="BS13" s="264">
        <v>380</v>
      </c>
      <c r="BT13" s="264">
        <v>372</v>
      </c>
      <c r="BU13" s="264">
        <v>0</v>
      </c>
      <c r="BV13" s="459">
        <v>3892</v>
      </c>
      <c r="BW13" s="251"/>
      <c r="BX13" s="264">
        <v>120</v>
      </c>
      <c r="BY13" s="264">
        <v>67</v>
      </c>
      <c r="BZ13" s="264">
        <v>259</v>
      </c>
      <c r="CA13" s="264">
        <v>173</v>
      </c>
      <c r="CB13" s="264">
        <v>190</v>
      </c>
      <c r="CC13" s="264">
        <v>405</v>
      </c>
      <c r="CD13" s="264">
        <v>79</v>
      </c>
      <c r="CE13" s="264">
        <v>192</v>
      </c>
      <c r="CF13" s="264">
        <v>566</v>
      </c>
      <c r="CG13" s="264">
        <v>385</v>
      </c>
      <c r="CH13" s="264">
        <v>363</v>
      </c>
      <c r="CI13" s="264">
        <v>0</v>
      </c>
      <c r="CJ13" s="264">
        <v>2799</v>
      </c>
      <c r="CK13" s="251"/>
      <c r="CL13" s="264">
        <v>1102</v>
      </c>
      <c r="CM13" s="264">
        <v>820</v>
      </c>
      <c r="CN13" s="264">
        <v>774</v>
      </c>
      <c r="CO13" s="264">
        <v>772</v>
      </c>
      <c r="CP13" s="264">
        <v>881</v>
      </c>
      <c r="CQ13" s="264">
        <v>730</v>
      </c>
      <c r="CR13" s="264">
        <v>897</v>
      </c>
      <c r="CS13" s="264">
        <v>985</v>
      </c>
      <c r="CT13" s="264">
        <v>953</v>
      </c>
      <c r="CU13" s="264">
        <v>1532</v>
      </c>
      <c r="CV13" s="264">
        <v>1449</v>
      </c>
      <c r="CW13" s="264">
        <v>0</v>
      </c>
      <c r="CX13" s="264">
        <v>10895</v>
      </c>
      <c r="CY13" s="251"/>
      <c r="CZ13" s="264">
        <v>128</v>
      </c>
      <c r="DA13" s="264">
        <v>105</v>
      </c>
      <c r="DB13" s="264">
        <v>131</v>
      </c>
      <c r="DC13" s="264">
        <v>133</v>
      </c>
      <c r="DD13" s="264">
        <v>107</v>
      </c>
      <c r="DE13" s="264">
        <v>99</v>
      </c>
      <c r="DF13" s="264">
        <v>123</v>
      </c>
      <c r="DG13" s="264">
        <v>107</v>
      </c>
      <c r="DH13" s="264">
        <v>109</v>
      </c>
      <c r="DI13" s="264">
        <v>163</v>
      </c>
      <c r="DJ13" s="264">
        <v>145</v>
      </c>
      <c r="DK13" s="264">
        <v>0</v>
      </c>
      <c r="DL13" s="264">
        <v>1350</v>
      </c>
      <c r="DM13" s="282"/>
      <c r="DN13" s="264">
        <v>3412</v>
      </c>
      <c r="DO13" s="264">
        <v>2531</v>
      </c>
      <c r="DP13" s="264">
        <v>3498</v>
      </c>
      <c r="DQ13" s="264">
        <v>3518</v>
      </c>
      <c r="DR13" s="264">
        <v>3528</v>
      </c>
      <c r="DS13" s="264">
        <v>3403</v>
      </c>
      <c r="DT13" s="264">
        <v>4158</v>
      </c>
      <c r="DU13" s="264">
        <v>4177</v>
      </c>
      <c r="DV13" s="264">
        <v>3361</v>
      </c>
      <c r="DW13" s="264">
        <v>4301</v>
      </c>
      <c r="DX13" s="264">
        <v>4020</v>
      </c>
      <c r="DY13" s="264">
        <v>0</v>
      </c>
      <c r="DZ13" s="264">
        <v>39907</v>
      </c>
      <c r="EA13" s="251"/>
      <c r="EB13" s="264">
        <v>3038</v>
      </c>
      <c r="EC13" s="264">
        <v>2143</v>
      </c>
      <c r="ED13" s="264">
        <v>3116</v>
      </c>
      <c r="EE13" s="264">
        <v>2990</v>
      </c>
      <c r="EF13" s="264">
        <v>3104</v>
      </c>
      <c r="EG13" s="264">
        <v>2909</v>
      </c>
      <c r="EH13" s="264">
        <v>3574</v>
      </c>
      <c r="EI13" s="264">
        <v>3702</v>
      </c>
      <c r="EJ13" s="264">
        <v>2931</v>
      </c>
      <c r="EK13" s="264">
        <v>3780</v>
      </c>
      <c r="EL13" s="264">
        <v>3561</v>
      </c>
      <c r="EM13" s="264">
        <v>0</v>
      </c>
      <c r="EN13" s="264">
        <v>34848</v>
      </c>
      <c r="EP13" s="264">
        <v>19</v>
      </c>
      <c r="EQ13" s="264">
        <v>8</v>
      </c>
      <c r="ER13" s="264">
        <v>8</v>
      </c>
      <c r="ES13" s="264">
        <v>9</v>
      </c>
      <c r="ET13" s="264">
        <v>14</v>
      </c>
      <c r="EU13" s="264">
        <v>32</v>
      </c>
      <c r="EV13" s="264">
        <v>5</v>
      </c>
      <c r="EW13" s="264">
        <v>35</v>
      </c>
      <c r="EX13" s="264">
        <v>0</v>
      </c>
      <c r="EY13" s="264">
        <v>32</v>
      </c>
      <c r="EZ13" s="264">
        <v>18</v>
      </c>
      <c r="FA13" s="264">
        <v>0</v>
      </c>
      <c r="FB13" s="459">
        <v>180</v>
      </c>
      <c r="FD13" s="459">
        <v>105</v>
      </c>
      <c r="FE13" s="264">
        <v>86</v>
      </c>
      <c r="FF13" s="264">
        <v>50</v>
      </c>
      <c r="FG13" s="264">
        <v>65</v>
      </c>
      <c r="FH13" s="264">
        <v>59</v>
      </c>
      <c r="FI13" s="264">
        <v>52</v>
      </c>
      <c r="FJ13" s="264">
        <v>91</v>
      </c>
      <c r="FK13" s="264">
        <v>50</v>
      </c>
      <c r="FL13" s="264">
        <v>60</v>
      </c>
      <c r="FM13" s="264">
        <v>43</v>
      </c>
      <c r="FN13" s="264">
        <v>52</v>
      </c>
      <c r="FO13" s="264">
        <v>0</v>
      </c>
      <c r="FP13" s="264">
        <v>713</v>
      </c>
      <c r="FR13" s="264">
        <v>0</v>
      </c>
      <c r="FS13" s="264">
        <v>12</v>
      </c>
      <c r="FT13" s="264">
        <v>20</v>
      </c>
      <c r="FU13" s="264">
        <v>27</v>
      </c>
      <c r="FV13" s="264">
        <v>45</v>
      </c>
      <c r="FW13" s="264">
        <v>39</v>
      </c>
      <c r="FX13" s="264">
        <v>52</v>
      </c>
      <c r="FY13" s="264">
        <v>33</v>
      </c>
      <c r="FZ13" s="264">
        <v>41</v>
      </c>
      <c r="GA13" s="264">
        <v>34</v>
      </c>
      <c r="GB13" s="264">
        <v>93</v>
      </c>
      <c r="GC13" s="264">
        <v>0</v>
      </c>
      <c r="GD13" s="264">
        <v>396</v>
      </c>
      <c r="GF13" s="264">
        <v>250</v>
      </c>
      <c r="GG13" s="264">
        <v>282</v>
      </c>
      <c r="GH13" s="264">
        <v>304</v>
      </c>
      <c r="GI13" s="264">
        <v>427</v>
      </c>
      <c r="GJ13" s="264">
        <v>306</v>
      </c>
      <c r="GK13" s="264">
        <v>371</v>
      </c>
      <c r="GL13" s="264">
        <v>436</v>
      </c>
      <c r="GM13" s="264">
        <v>357</v>
      </c>
      <c r="GN13" s="264">
        <v>329</v>
      </c>
      <c r="GO13" s="264">
        <v>412</v>
      </c>
      <c r="GP13" s="264">
        <v>296</v>
      </c>
      <c r="GQ13" s="264">
        <v>0</v>
      </c>
      <c r="GR13" s="264">
        <v>3770</v>
      </c>
    </row>
    <row r="14" spans="2:200" ht="12" x14ac:dyDescent="0.2">
      <c r="C14" s="265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66"/>
      <c r="AI14" s="266"/>
      <c r="AJ14" s="266"/>
      <c r="AK14" s="266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1"/>
      <c r="BB14" s="251"/>
      <c r="BC14" s="251"/>
      <c r="BD14" s="251"/>
      <c r="BE14" s="251"/>
      <c r="BF14" s="251"/>
      <c r="BG14" s="251"/>
      <c r="BH14" s="251"/>
      <c r="BI14" s="251"/>
      <c r="BJ14" s="251"/>
      <c r="BK14" s="251"/>
      <c r="BL14" s="251"/>
      <c r="BM14" s="251"/>
      <c r="BN14" s="251"/>
      <c r="BO14" s="251"/>
      <c r="BP14" s="251"/>
      <c r="BQ14" s="251"/>
      <c r="BR14" s="251"/>
      <c r="BS14" s="251"/>
      <c r="BT14" s="251"/>
      <c r="BU14" s="251"/>
      <c r="BV14" s="251"/>
      <c r="BW14" s="251"/>
      <c r="BX14" s="251"/>
      <c r="BY14" s="251"/>
      <c r="BZ14" s="251"/>
      <c r="CA14" s="251"/>
      <c r="CB14" s="251"/>
      <c r="CC14" s="251"/>
      <c r="CD14" s="251"/>
      <c r="CE14" s="251"/>
      <c r="CF14" s="251"/>
      <c r="CG14" s="251"/>
      <c r="CH14" s="251"/>
      <c r="CI14" s="251"/>
      <c r="CJ14" s="251"/>
      <c r="CK14" s="251"/>
      <c r="CL14" s="251"/>
      <c r="CM14" s="251"/>
      <c r="CN14" s="251"/>
      <c r="CO14" s="251"/>
      <c r="CP14" s="251"/>
      <c r="CQ14" s="251"/>
      <c r="CR14" s="251"/>
      <c r="CS14" s="251"/>
      <c r="CT14" s="251"/>
      <c r="CU14" s="251"/>
      <c r="CV14" s="251"/>
      <c r="CW14" s="251"/>
      <c r="CX14" s="251"/>
      <c r="CY14" s="251"/>
      <c r="CZ14" s="251"/>
      <c r="DA14" s="251"/>
      <c r="DB14" s="251"/>
      <c r="DC14" s="251"/>
      <c r="DD14" s="251"/>
      <c r="DE14" s="251"/>
      <c r="DF14" s="251"/>
      <c r="DG14" s="251"/>
      <c r="DH14" s="251"/>
      <c r="DI14" s="251"/>
      <c r="DJ14" s="251"/>
      <c r="DK14" s="251"/>
      <c r="DL14" s="251"/>
      <c r="DM14" s="251"/>
      <c r="DN14" s="251"/>
      <c r="DO14" s="251"/>
      <c r="DP14" s="251"/>
      <c r="DQ14" s="251"/>
      <c r="DR14" s="251"/>
      <c r="DS14" s="251"/>
      <c r="DT14" s="251"/>
      <c r="DU14" s="251"/>
      <c r="DV14" s="251"/>
      <c r="DW14" s="251"/>
      <c r="DX14" s="251"/>
      <c r="DY14" s="251"/>
      <c r="DZ14" s="251"/>
      <c r="EA14" s="251"/>
      <c r="EB14" s="251"/>
      <c r="EC14" s="251"/>
      <c r="ED14" s="251"/>
      <c r="EE14" s="251"/>
      <c r="EF14" s="251"/>
      <c r="EG14" s="251"/>
      <c r="EH14" s="251"/>
      <c r="EI14" s="251"/>
      <c r="EJ14" s="251"/>
      <c r="EK14" s="251"/>
      <c r="EL14" s="251"/>
      <c r="EM14" s="251"/>
      <c r="EN14" s="251"/>
      <c r="EO14" s="251"/>
      <c r="EP14" s="251"/>
      <c r="EQ14" s="251"/>
      <c r="ER14" s="251"/>
      <c r="ES14" s="251"/>
      <c r="ET14" s="251"/>
      <c r="EU14" s="251"/>
      <c r="EV14" s="251"/>
      <c r="EW14" s="251"/>
      <c r="EX14" s="251"/>
      <c r="EY14" s="251"/>
      <c r="EZ14" s="251"/>
      <c r="FA14" s="251"/>
      <c r="FB14" s="251"/>
      <c r="FC14" s="251"/>
      <c r="FD14" s="251"/>
      <c r="FE14" s="251"/>
      <c r="FF14" s="251"/>
      <c r="FG14" s="251"/>
      <c r="FH14" s="251"/>
      <c r="FI14" s="251"/>
      <c r="FJ14" s="251"/>
      <c r="FK14" s="251"/>
      <c r="FL14" s="251"/>
      <c r="FM14" s="251"/>
      <c r="FN14" s="251"/>
      <c r="FO14" s="251"/>
      <c r="FP14" s="251"/>
      <c r="FQ14" s="251"/>
      <c r="FR14" s="251"/>
      <c r="FS14" s="251"/>
      <c r="FT14" s="251"/>
      <c r="FU14" s="251"/>
      <c r="FV14" s="251"/>
      <c r="FW14" s="251"/>
      <c r="FX14" s="251"/>
      <c r="FY14" s="251"/>
      <c r="FZ14" s="251"/>
      <c r="GA14" s="251"/>
      <c r="GB14" s="251"/>
      <c r="GC14" s="251"/>
      <c r="GD14" s="251"/>
      <c r="GF14" s="266"/>
      <c r="GG14" s="266"/>
      <c r="GH14" s="266"/>
      <c r="GI14" s="266"/>
      <c r="GJ14" s="251"/>
      <c r="GK14" s="251"/>
      <c r="GL14" s="251"/>
      <c r="GM14" s="251"/>
      <c r="GN14" s="251"/>
      <c r="GO14" s="251"/>
      <c r="GP14" s="251"/>
      <c r="GQ14" s="251"/>
      <c r="GR14" s="251"/>
    </row>
    <row r="15" spans="2:200" x14ac:dyDescent="0.2"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1"/>
      <c r="BW15" s="251"/>
      <c r="BX15" s="251"/>
      <c r="BY15" s="251"/>
      <c r="BZ15" s="251"/>
      <c r="CA15" s="251"/>
      <c r="CB15" s="251"/>
      <c r="CC15" s="251"/>
      <c r="CD15" s="251"/>
      <c r="CE15" s="251"/>
      <c r="CF15" s="251"/>
      <c r="CG15" s="251"/>
      <c r="CH15" s="251"/>
      <c r="CI15" s="251"/>
      <c r="CJ15" s="251"/>
      <c r="CK15" s="251"/>
      <c r="CL15" s="251"/>
      <c r="CM15" s="251"/>
      <c r="CN15" s="251"/>
      <c r="CO15" s="251"/>
      <c r="CP15" s="251"/>
      <c r="CQ15" s="251"/>
      <c r="CR15" s="251"/>
      <c r="CS15" s="251"/>
      <c r="CT15" s="251"/>
      <c r="CU15" s="251"/>
      <c r="CV15" s="251"/>
      <c r="CW15" s="251"/>
      <c r="CX15" s="251"/>
      <c r="CY15" s="251"/>
      <c r="CZ15" s="251"/>
      <c r="DA15" s="251"/>
      <c r="DB15" s="251"/>
      <c r="DC15" s="251"/>
      <c r="DD15" s="251"/>
      <c r="DE15" s="251"/>
      <c r="DF15" s="251"/>
      <c r="DG15" s="251"/>
      <c r="DH15" s="251"/>
      <c r="DI15" s="251"/>
      <c r="DJ15" s="251"/>
      <c r="DK15" s="251"/>
      <c r="DL15" s="251"/>
      <c r="DM15" s="251"/>
      <c r="DN15" s="251"/>
      <c r="DO15" s="251"/>
      <c r="DP15" s="251"/>
      <c r="DQ15" s="251"/>
      <c r="DR15" s="251"/>
      <c r="DS15" s="251"/>
      <c r="DT15" s="251"/>
      <c r="DU15" s="251"/>
      <c r="DV15" s="251"/>
      <c r="DW15" s="251"/>
      <c r="DX15" s="251"/>
      <c r="DY15" s="251"/>
      <c r="DZ15" s="251"/>
      <c r="EA15" s="251"/>
      <c r="EB15" s="251"/>
      <c r="EC15" s="251"/>
      <c r="ED15" s="251"/>
      <c r="EE15" s="251"/>
    </row>
    <row r="16" spans="2:200" x14ac:dyDescent="0.2"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1"/>
      <c r="BF16" s="251"/>
      <c r="BG16" s="251"/>
      <c r="BH16" s="251"/>
      <c r="BI16" s="251"/>
      <c r="BJ16" s="251"/>
      <c r="BK16" s="251"/>
      <c r="BL16" s="251"/>
      <c r="BM16" s="251"/>
      <c r="BN16" s="251"/>
      <c r="BO16" s="251"/>
      <c r="BP16" s="251"/>
      <c r="BQ16" s="251"/>
      <c r="BR16" s="251"/>
      <c r="BS16" s="251"/>
      <c r="BT16" s="251"/>
      <c r="BU16" s="251"/>
      <c r="BV16" s="251"/>
      <c r="BW16" s="251"/>
      <c r="BX16" s="251"/>
      <c r="BY16" s="251"/>
      <c r="BZ16" s="251"/>
      <c r="CA16" s="251"/>
      <c r="CB16" s="251"/>
      <c r="CC16" s="251"/>
      <c r="CD16" s="251"/>
      <c r="CE16" s="251"/>
      <c r="CF16" s="251"/>
      <c r="CG16" s="251"/>
      <c r="CH16" s="251"/>
      <c r="CI16" s="251"/>
      <c r="CJ16" s="251"/>
      <c r="CK16" s="251"/>
      <c r="CL16" s="251"/>
      <c r="CM16" s="251"/>
      <c r="CN16" s="251"/>
      <c r="CO16" s="251"/>
      <c r="CP16" s="251"/>
      <c r="CQ16" s="251"/>
      <c r="CR16" s="251"/>
      <c r="CS16" s="251"/>
      <c r="CT16" s="251"/>
      <c r="CU16" s="251"/>
      <c r="CV16" s="251"/>
      <c r="CW16" s="251"/>
      <c r="CX16" s="251"/>
      <c r="CY16" s="251"/>
      <c r="CZ16" s="251"/>
      <c r="DA16" s="251"/>
      <c r="DB16" s="251"/>
      <c r="DC16" s="251"/>
      <c r="DD16" s="251"/>
      <c r="DE16" s="251"/>
      <c r="DF16" s="251"/>
      <c r="DG16" s="251"/>
      <c r="DH16" s="251"/>
      <c r="DI16" s="251"/>
      <c r="DJ16" s="251"/>
      <c r="DK16" s="251"/>
      <c r="DL16" s="251"/>
      <c r="DM16" s="251"/>
      <c r="DN16" s="251"/>
      <c r="DO16" s="251"/>
      <c r="DP16" s="251"/>
      <c r="DQ16" s="251"/>
      <c r="DR16" s="251"/>
      <c r="DS16" s="251"/>
      <c r="DT16" s="251"/>
      <c r="DU16" s="251"/>
      <c r="DV16" s="251"/>
      <c r="DW16" s="251"/>
      <c r="DX16" s="251"/>
      <c r="DY16" s="251"/>
      <c r="DZ16" s="251"/>
      <c r="EA16" s="251"/>
      <c r="EB16" s="251"/>
      <c r="EC16" s="251"/>
      <c r="ED16" s="251"/>
      <c r="EE16" s="251"/>
    </row>
    <row r="17" spans="34:135" x14ac:dyDescent="0.2"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  <c r="AW17" s="251"/>
      <c r="AX17" s="251"/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251"/>
      <c r="BL17" s="251"/>
      <c r="BM17" s="251"/>
      <c r="BN17" s="251"/>
      <c r="BO17" s="251"/>
      <c r="BP17" s="251"/>
      <c r="BQ17" s="251"/>
      <c r="BR17" s="251"/>
      <c r="BS17" s="251"/>
      <c r="BT17" s="251"/>
      <c r="BU17" s="251"/>
      <c r="BV17" s="251"/>
      <c r="BW17" s="251"/>
      <c r="BX17" s="251"/>
      <c r="BY17" s="251"/>
      <c r="BZ17" s="251"/>
      <c r="CA17" s="251"/>
      <c r="CB17" s="251"/>
      <c r="CC17" s="251"/>
      <c r="CD17" s="251"/>
      <c r="CE17" s="251"/>
      <c r="CF17" s="251"/>
      <c r="CG17" s="251"/>
      <c r="CH17" s="251"/>
      <c r="CI17" s="251"/>
      <c r="CJ17" s="251"/>
      <c r="CK17" s="251"/>
      <c r="CL17" s="251"/>
      <c r="CM17" s="251"/>
      <c r="CN17" s="251"/>
      <c r="CO17" s="251"/>
      <c r="CP17" s="251"/>
      <c r="CQ17" s="251"/>
      <c r="CR17" s="251"/>
      <c r="CS17" s="251"/>
      <c r="CT17" s="251"/>
      <c r="CU17" s="251"/>
      <c r="CV17" s="251"/>
      <c r="CW17" s="251"/>
      <c r="CX17" s="251"/>
      <c r="CY17" s="251"/>
      <c r="CZ17" s="251"/>
      <c r="DA17" s="251"/>
      <c r="DB17" s="251"/>
      <c r="DC17" s="251"/>
      <c r="DD17" s="251"/>
      <c r="DE17" s="251"/>
      <c r="DF17" s="251"/>
      <c r="DG17" s="251"/>
      <c r="DH17" s="251"/>
      <c r="DI17" s="251"/>
      <c r="DJ17" s="251"/>
      <c r="DK17" s="251"/>
      <c r="DL17" s="251"/>
      <c r="DM17" s="251"/>
      <c r="DN17" s="251"/>
      <c r="DO17" s="251"/>
      <c r="DP17" s="251"/>
      <c r="DQ17" s="251"/>
      <c r="DR17" s="251"/>
      <c r="DS17" s="251"/>
      <c r="DT17" s="251"/>
      <c r="DU17" s="251"/>
      <c r="DV17" s="251"/>
      <c r="DW17" s="251"/>
      <c r="DX17" s="251"/>
      <c r="DY17" s="251"/>
      <c r="DZ17" s="251"/>
      <c r="EA17" s="251"/>
      <c r="EB17" s="251"/>
      <c r="EC17" s="251"/>
      <c r="ED17" s="251"/>
      <c r="EE17" s="251"/>
    </row>
    <row r="18" spans="34:135" x14ac:dyDescent="0.2"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/>
      <c r="AS18" s="251"/>
      <c r="AT18" s="251"/>
      <c r="AU18" s="251"/>
      <c r="AV18" s="251"/>
      <c r="AW18" s="251"/>
      <c r="AX18" s="251"/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1"/>
      <c r="BJ18" s="251"/>
      <c r="BK18" s="251"/>
      <c r="BL18" s="251"/>
      <c r="BM18" s="251"/>
      <c r="BN18" s="251"/>
      <c r="BO18" s="251"/>
      <c r="BP18" s="251"/>
      <c r="BQ18" s="251"/>
      <c r="BR18" s="251"/>
      <c r="BS18" s="251"/>
      <c r="BT18" s="251"/>
      <c r="BU18" s="251"/>
      <c r="BV18" s="251"/>
      <c r="BW18" s="251"/>
      <c r="BX18" s="251"/>
      <c r="BY18" s="251"/>
      <c r="BZ18" s="251"/>
      <c r="CA18" s="251"/>
      <c r="CB18" s="251"/>
      <c r="CC18" s="251"/>
      <c r="CD18" s="251"/>
      <c r="CE18" s="251"/>
      <c r="CF18" s="251"/>
      <c r="CG18" s="251"/>
      <c r="CH18" s="251"/>
      <c r="CI18" s="251"/>
      <c r="CJ18" s="251"/>
      <c r="CK18" s="251"/>
      <c r="CL18" s="251"/>
      <c r="CM18" s="251"/>
      <c r="CN18" s="251"/>
      <c r="CO18" s="251"/>
      <c r="CP18" s="251"/>
      <c r="CQ18" s="251"/>
      <c r="CR18" s="251"/>
      <c r="CS18" s="251"/>
      <c r="CT18" s="251"/>
      <c r="CU18" s="251"/>
      <c r="CV18" s="251"/>
      <c r="CW18" s="251"/>
      <c r="CX18" s="251"/>
      <c r="CY18" s="251"/>
      <c r="CZ18" s="251"/>
      <c r="DA18" s="251"/>
      <c r="DB18" s="251"/>
      <c r="DC18" s="251"/>
      <c r="DD18" s="251"/>
      <c r="DE18" s="251"/>
      <c r="DF18" s="251"/>
      <c r="DG18" s="251"/>
      <c r="DH18" s="251"/>
      <c r="DI18" s="251"/>
      <c r="DJ18" s="251"/>
      <c r="DK18" s="251"/>
      <c r="DL18" s="251"/>
      <c r="DM18" s="251"/>
      <c r="DN18" s="251"/>
      <c r="DO18" s="251"/>
      <c r="DP18" s="251"/>
      <c r="DQ18" s="251"/>
      <c r="DR18" s="251"/>
      <c r="DS18" s="251"/>
      <c r="DT18" s="251"/>
      <c r="DU18" s="251"/>
      <c r="DV18" s="251"/>
      <c r="DW18" s="251"/>
      <c r="DX18" s="251"/>
      <c r="DY18" s="251"/>
      <c r="DZ18" s="251"/>
      <c r="EA18" s="251"/>
      <c r="EB18" s="251"/>
      <c r="EC18" s="251"/>
      <c r="ED18" s="251"/>
      <c r="EE18" s="251"/>
    </row>
    <row r="19" spans="34:135" x14ac:dyDescent="0.2"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1"/>
      <c r="BA19" s="251"/>
      <c r="BB19" s="251"/>
      <c r="BC19" s="251"/>
      <c r="BD19" s="251"/>
      <c r="BE19" s="251"/>
      <c r="BF19" s="251"/>
      <c r="BG19" s="251"/>
      <c r="BH19" s="251"/>
      <c r="BI19" s="251"/>
      <c r="BJ19" s="251"/>
      <c r="BK19" s="251"/>
      <c r="BL19" s="251"/>
      <c r="BM19" s="251"/>
      <c r="BN19" s="251"/>
      <c r="BO19" s="251"/>
      <c r="BP19" s="251"/>
      <c r="BQ19" s="251"/>
      <c r="BR19" s="251"/>
      <c r="BS19" s="251"/>
      <c r="BT19" s="251"/>
      <c r="BU19" s="251"/>
      <c r="BV19" s="251"/>
      <c r="BW19" s="251"/>
      <c r="BX19" s="251"/>
      <c r="BY19" s="251"/>
      <c r="BZ19" s="251"/>
      <c r="CA19" s="251"/>
      <c r="CB19" s="251"/>
      <c r="CC19" s="251"/>
      <c r="CD19" s="251"/>
      <c r="CE19" s="251"/>
      <c r="CF19" s="251"/>
      <c r="CG19" s="251"/>
      <c r="CH19" s="251"/>
      <c r="CI19" s="251"/>
      <c r="CJ19" s="251"/>
      <c r="CK19" s="251"/>
      <c r="CL19" s="251"/>
      <c r="CM19" s="251"/>
      <c r="CN19" s="251"/>
      <c r="CO19" s="251"/>
      <c r="CP19" s="251"/>
      <c r="CQ19" s="251"/>
      <c r="CR19" s="251"/>
      <c r="CS19" s="251"/>
      <c r="CT19" s="251"/>
      <c r="CU19" s="251"/>
      <c r="CV19" s="251"/>
      <c r="CW19" s="251"/>
      <c r="CX19" s="251"/>
      <c r="CY19" s="251"/>
      <c r="CZ19" s="251"/>
      <c r="DA19" s="251"/>
      <c r="DB19" s="251"/>
      <c r="DC19" s="251"/>
      <c r="DD19" s="251"/>
      <c r="DE19" s="251"/>
      <c r="DF19" s="251"/>
      <c r="DG19" s="251"/>
      <c r="DH19" s="251"/>
      <c r="DI19" s="251"/>
      <c r="DJ19" s="251"/>
      <c r="DK19" s="251"/>
      <c r="DL19" s="251"/>
      <c r="DM19" s="251"/>
      <c r="DN19" s="251"/>
      <c r="DO19" s="251"/>
      <c r="DP19" s="251"/>
      <c r="DQ19" s="251"/>
      <c r="DR19" s="251"/>
      <c r="DS19" s="251"/>
      <c r="DT19" s="251"/>
      <c r="DU19" s="251"/>
      <c r="DV19" s="251"/>
      <c r="DW19" s="251"/>
      <c r="DX19" s="251"/>
      <c r="DY19" s="251"/>
      <c r="DZ19" s="251"/>
      <c r="EA19" s="251"/>
      <c r="EB19" s="251"/>
      <c r="EC19" s="251"/>
      <c r="ED19" s="251"/>
      <c r="EE19" s="251"/>
    </row>
    <row r="20" spans="34:135" x14ac:dyDescent="0.2"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  <c r="AX20" s="251"/>
      <c r="AY20" s="251"/>
      <c r="AZ20" s="251"/>
      <c r="BA20" s="251"/>
      <c r="BB20" s="251"/>
      <c r="BC20" s="251"/>
      <c r="BD20" s="251"/>
      <c r="BE20" s="251"/>
      <c r="BF20" s="251"/>
      <c r="BG20" s="251"/>
      <c r="BH20" s="251"/>
      <c r="BI20" s="251"/>
      <c r="BJ20" s="251"/>
      <c r="BK20" s="251"/>
      <c r="BL20" s="251"/>
      <c r="BM20" s="251"/>
      <c r="BN20" s="251"/>
      <c r="BO20" s="251"/>
      <c r="BP20" s="251"/>
      <c r="BQ20" s="251"/>
      <c r="BR20" s="251"/>
      <c r="BS20" s="251"/>
      <c r="BT20" s="251"/>
      <c r="BU20" s="251"/>
      <c r="BV20" s="251"/>
      <c r="BW20" s="251"/>
      <c r="BX20" s="251"/>
      <c r="BY20" s="251"/>
      <c r="BZ20" s="251"/>
      <c r="CA20" s="251"/>
      <c r="CB20" s="251"/>
      <c r="CC20" s="251"/>
      <c r="CD20" s="251"/>
      <c r="CE20" s="251"/>
      <c r="CF20" s="251"/>
      <c r="CG20" s="251"/>
      <c r="CH20" s="251"/>
      <c r="CI20" s="251"/>
      <c r="CJ20" s="251"/>
      <c r="CK20" s="251"/>
      <c r="CL20" s="251"/>
      <c r="CM20" s="251"/>
      <c r="CN20" s="251"/>
      <c r="CO20" s="251"/>
      <c r="CP20" s="251"/>
      <c r="CQ20" s="251"/>
      <c r="CR20" s="251"/>
      <c r="CS20" s="251"/>
      <c r="CT20" s="251"/>
      <c r="CU20" s="251"/>
      <c r="CV20" s="251"/>
      <c r="CW20" s="251"/>
      <c r="CX20" s="251"/>
      <c r="CY20" s="251"/>
      <c r="CZ20" s="251"/>
      <c r="DA20" s="251"/>
      <c r="DB20" s="251"/>
      <c r="DC20" s="251"/>
      <c r="DD20" s="251"/>
      <c r="DE20" s="251"/>
      <c r="DF20" s="251"/>
      <c r="DG20" s="251"/>
      <c r="DH20" s="251"/>
      <c r="DI20" s="251"/>
      <c r="DJ20" s="251"/>
      <c r="DK20" s="251"/>
      <c r="DL20" s="251"/>
      <c r="DM20" s="251"/>
      <c r="DN20" s="251"/>
      <c r="DO20" s="251"/>
      <c r="DP20" s="251"/>
      <c r="DQ20" s="251"/>
      <c r="DR20" s="251"/>
      <c r="DS20" s="251"/>
      <c r="DT20" s="251"/>
      <c r="DU20" s="251"/>
      <c r="DV20" s="251"/>
      <c r="DW20" s="251"/>
      <c r="DX20" s="251"/>
      <c r="DY20" s="251"/>
      <c r="DZ20" s="251"/>
      <c r="EA20" s="251"/>
      <c r="EB20" s="251"/>
      <c r="EC20" s="251"/>
      <c r="ED20" s="251"/>
      <c r="EE20" s="251"/>
    </row>
    <row r="21" spans="34:135" x14ac:dyDescent="0.2"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  <c r="AW21" s="251"/>
      <c r="AX21" s="251"/>
      <c r="AY21" s="251"/>
      <c r="AZ21" s="251"/>
      <c r="BA21" s="251"/>
      <c r="BB21" s="251"/>
      <c r="BC21" s="251"/>
      <c r="BD21" s="251"/>
      <c r="BE21" s="251"/>
      <c r="BF21" s="251"/>
      <c r="BG21" s="251"/>
      <c r="BH21" s="251"/>
      <c r="BI21" s="251"/>
      <c r="BJ21" s="251"/>
      <c r="BK21" s="251"/>
      <c r="BL21" s="251"/>
      <c r="BM21" s="251"/>
      <c r="BN21" s="251"/>
      <c r="BO21" s="251"/>
      <c r="BP21" s="251"/>
      <c r="BQ21" s="251"/>
      <c r="BR21" s="251"/>
      <c r="BS21" s="251"/>
      <c r="BT21" s="251"/>
      <c r="BU21" s="251"/>
      <c r="BV21" s="251"/>
      <c r="BW21" s="251"/>
      <c r="BX21" s="251"/>
      <c r="BY21" s="251"/>
      <c r="BZ21" s="251"/>
      <c r="CA21" s="251"/>
      <c r="CB21" s="251"/>
      <c r="CC21" s="251"/>
      <c r="CD21" s="251"/>
      <c r="CE21" s="251"/>
      <c r="CF21" s="251"/>
      <c r="CG21" s="251"/>
      <c r="CH21" s="251"/>
      <c r="CI21" s="251"/>
      <c r="CJ21" s="251"/>
      <c r="CK21" s="251"/>
      <c r="CL21" s="251"/>
      <c r="CM21" s="251"/>
      <c r="CN21" s="251"/>
      <c r="CO21" s="251"/>
      <c r="CP21" s="251"/>
      <c r="CQ21" s="251"/>
      <c r="CR21" s="251"/>
      <c r="CS21" s="251"/>
      <c r="CT21" s="251"/>
      <c r="CU21" s="251"/>
      <c r="CV21" s="251"/>
      <c r="CW21" s="251"/>
      <c r="CX21" s="251"/>
      <c r="CY21" s="251"/>
      <c r="CZ21" s="251"/>
      <c r="DA21" s="251"/>
      <c r="DB21" s="251"/>
      <c r="DC21" s="251"/>
      <c r="DD21" s="251"/>
      <c r="DE21" s="251"/>
      <c r="DF21" s="251"/>
      <c r="DG21" s="251"/>
      <c r="DH21" s="251"/>
      <c r="DI21" s="251"/>
      <c r="DJ21" s="251"/>
      <c r="DK21" s="251"/>
      <c r="DL21" s="251"/>
      <c r="DM21" s="251"/>
      <c r="DN21" s="251"/>
      <c r="DO21" s="251"/>
      <c r="DP21" s="251"/>
      <c r="DQ21" s="251"/>
      <c r="DR21" s="251"/>
      <c r="DS21" s="251"/>
      <c r="DT21" s="251"/>
      <c r="DU21" s="251"/>
      <c r="DV21" s="251"/>
      <c r="DW21" s="251"/>
      <c r="DX21" s="251"/>
      <c r="DY21" s="251"/>
      <c r="DZ21" s="251"/>
      <c r="EA21" s="251"/>
      <c r="EB21" s="251"/>
      <c r="EC21" s="251"/>
      <c r="ED21" s="251"/>
      <c r="EE21" s="251"/>
    </row>
    <row r="22" spans="34:135" x14ac:dyDescent="0.2"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  <c r="AS22" s="251"/>
      <c r="AT22" s="251"/>
      <c r="AU22" s="251"/>
      <c r="AV22" s="251"/>
      <c r="AW22" s="251"/>
      <c r="AX22" s="251"/>
      <c r="AY22" s="251"/>
      <c r="AZ22" s="251"/>
      <c r="BA22" s="251"/>
      <c r="BB22" s="251"/>
      <c r="BC22" s="251"/>
      <c r="BD22" s="251"/>
      <c r="BE22" s="251"/>
      <c r="BF22" s="251"/>
      <c r="BG22" s="251"/>
      <c r="BH22" s="251"/>
      <c r="BI22" s="251"/>
      <c r="BJ22" s="251"/>
      <c r="BK22" s="251"/>
      <c r="BL22" s="251"/>
      <c r="BM22" s="251"/>
      <c r="BN22" s="251"/>
      <c r="BO22" s="251"/>
      <c r="BP22" s="251"/>
      <c r="BQ22" s="251"/>
      <c r="BR22" s="251"/>
      <c r="BS22" s="251"/>
      <c r="BT22" s="251"/>
      <c r="BU22" s="251"/>
      <c r="BV22" s="251"/>
      <c r="BW22" s="251"/>
      <c r="BX22" s="251"/>
      <c r="BY22" s="251"/>
      <c r="BZ22" s="251"/>
      <c r="CA22" s="251"/>
      <c r="CB22" s="251"/>
      <c r="CC22" s="251"/>
      <c r="CD22" s="251"/>
      <c r="CE22" s="251"/>
      <c r="CF22" s="251"/>
      <c r="CG22" s="251"/>
      <c r="CH22" s="251"/>
      <c r="CI22" s="251"/>
      <c r="CJ22" s="251"/>
      <c r="CK22" s="251"/>
      <c r="CL22" s="251"/>
      <c r="CM22" s="251"/>
      <c r="CN22" s="251"/>
      <c r="CO22" s="251"/>
      <c r="CP22" s="251"/>
      <c r="CQ22" s="251"/>
      <c r="CR22" s="251"/>
      <c r="CS22" s="251"/>
      <c r="CT22" s="251"/>
      <c r="CU22" s="251"/>
      <c r="CV22" s="251"/>
      <c r="CW22" s="251"/>
      <c r="CX22" s="251"/>
      <c r="CY22" s="251"/>
      <c r="CZ22" s="251"/>
      <c r="DA22" s="251"/>
      <c r="DB22" s="251"/>
      <c r="DC22" s="251"/>
      <c r="DD22" s="251"/>
      <c r="DE22" s="251"/>
      <c r="DF22" s="251"/>
      <c r="DG22" s="251"/>
      <c r="DH22" s="251"/>
      <c r="DI22" s="251"/>
      <c r="DJ22" s="251"/>
      <c r="DK22" s="251"/>
      <c r="DL22" s="251"/>
      <c r="DM22" s="251"/>
      <c r="DN22" s="251"/>
      <c r="DO22" s="251"/>
      <c r="DP22" s="251"/>
      <c r="DQ22" s="251"/>
      <c r="DR22" s="251"/>
      <c r="DS22" s="251"/>
      <c r="DT22" s="251"/>
      <c r="DU22" s="251"/>
      <c r="DV22" s="251"/>
      <c r="DW22" s="251"/>
      <c r="DX22" s="251"/>
      <c r="DY22" s="251"/>
      <c r="DZ22" s="251"/>
      <c r="EA22" s="251"/>
      <c r="EB22" s="251"/>
      <c r="EC22" s="251"/>
      <c r="ED22" s="251"/>
      <c r="EE22" s="251"/>
    </row>
    <row r="23" spans="34:135" x14ac:dyDescent="0.2">
      <c r="AH23" s="251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  <c r="AS23" s="251"/>
      <c r="AT23" s="251"/>
      <c r="AU23" s="251"/>
      <c r="AV23" s="251"/>
      <c r="AW23" s="251"/>
      <c r="AX23" s="251"/>
      <c r="AY23" s="251"/>
      <c r="AZ23" s="251"/>
      <c r="BA23" s="251"/>
      <c r="BB23" s="251"/>
      <c r="BC23" s="251"/>
      <c r="BD23" s="251"/>
      <c r="BE23" s="251"/>
      <c r="BF23" s="251"/>
      <c r="BG23" s="251"/>
      <c r="BH23" s="251"/>
      <c r="BI23" s="251"/>
      <c r="BJ23" s="251"/>
      <c r="BK23" s="251"/>
      <c r="BL23" s="251"/>
      <c r="BM23" s="251"/>
      <c r="BN23" s="251"/>
      <c r="BO23" s="251"/>
      <c r="BP23" s="251"/>
      <c r="BQ23" s="251"/>
      <c r="BR23" s="251"/>
      <c r="BS23" s="251"/>
      <c r="BT23" s="251"/>
      <c r="BU23" s="251"/>
      <c r="BV23" s="251"/>
      <c r="BW23" s="251"/>
      <c r="BX23" s="251"/>
      <c r="BY23" s="251"/>
      <c r="BZ23" s="251"/>
      <c r="CA23" s="251"/>
      <c r="CB23" s="251"/>
      <c r="CC23" s="251"/>
      <c r="CD23" s="251"/>
      <c r="CE23" s="251"/>
      <c r="CF23" s="251"/>
      <c r="CG23" s="251"/>
      <c r="CH23" s="251"/>
      <c r="CI23" s="251"/>
      <c r="CJ23" s="251"/>
      <c r="CK23" s="251"/>
      <c r="CL23" s="251"/>
      <c r="CM23" s="251"/>
      <c r="CN23" s="251"/>
      <c r="CO23" s="251"/>
      <c r="CP23" s="251"/>
      <c r="CQ23" s="251"/>
      <c r="CR23" s="251"/>
      <c r="CS23" s="251"/>
      <c r="CT23" s="251"/>
      <c r="CU23" s="251"/>
      <c r="CV23" s="251"/>
      <c r="CW23" s="251"/>
      <c r="CX23" s="251"/>
      <c r="CY23" s="251"/>
      <c r="CZ23" s="251"/>
      <c r="DA23" s="251"/>
      <c r="DB23" s="251"/>
      <c r="DC23" s="251"/>
      <c r="DD23" s="251"/>
      <c r="DE23" s="251"/>
      <c r="DF23" s="251"/>
      <c r="DG23" s="251"/>
      <c r="DH23" s="251"/>
      <c r="DI23" s="251"/>
      <c r="DJ23" s="251"/>
      <c r="DK23" s="251"/>
      <c r="DL23" s="251"/>
      <c r="DM23" s="251"/>
      <c r="DN23" s="251"/>
      <c r="DO23" s="251"/>
      <c r="DP23" s="251"/>
      <c r="DQ23" s="251"/>
      <c r="DR23" s="251"/>
      <c r="DS23" s="251"/>
      <c r="DT23" s="251"/>
      <c r="DU23" s="251"/>
      <c r="DV23" s="251"/>
      <c r="DW23" s="251"/>
      <c r="DX23" s="251"/>
      <c r="DY23" s="251"/>
      <c r="DZ23" s="251"/>
      <c r="EA23" s="251"/>
      <c r="EB23" s="251"/>
      <c r="EC23" s="251"/>
      <c r="ED23" s="251"/>
      <c r="EE23" s="251"/>
    </row>
    <row r="24" spans="34:135" x14ac:dyDescent="0.2"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  <c r="AW24" s="251"/>
      <c r="AX24" s="251"/>
      <c r="AY24" s="251"/>
      <c r="AZ24" s="251"/>
      <c r="BA24" s="251"/>
      <c r="BB24" s="251"/>
      <c r="BC24" s="251"/>
      <c r="BD24" s="251"/>
      <c r="BE24" s="251"/>
      <c r="BF24" s="251"/>
      <c r="BG24" s="251"/>
      <c r="BH24" s="251"/>
      <c r="BI24" s="251"/>
      <c r="BJ24" s="251"/>
      <c r="BK24" s="251"/>
      <c r="BL24" s="251"/>
      <c r="BM24" s="251"/>
      <c r="BN24" s="251"/>
      <c r="BO24" s="251"/>
      <c r="BP24" s="251"/>
      <c r="BQ24" s="251"/>
      <c r="BR24" s="251"/>
      <c r="BS24" s="251"/>
      <c r="BT24" s="251"/>
      <c r="BU24" s="251"/>
      <c r="BV24" s="251"/>
      <c r="BW24" s="251"/>
      <c r="BX24" s="251"/>
      <c r="BY24" s="251"/>
      <c r="BZ24" s="251"/>
      <c r="CA24" s="251"/>
      <c r="CB24" s="251"/>
      <c r="CC24" s="251"/>
      <c r="CD24" s="251"/>
      <c r="CE24" s="251"/>
      <c r="CF24" s="251"/>
      <c r="CG24" s="251"/>
      <c r="CH24" s="251"/>
      <c r="CI24" s="251"/>
      <c r="CJ24" s="251"/>
      <c r="CK24" s="251"/>
      <c r="CL24" s="251"/>
      <c r="CM24" s="251"/>
      <c r="CN24" s="251"/>
      <c r="CO24" s="251"/>
      <c r="CP24" s="251"/>
      <c r="CQ24" s="251"/>
      <c r="CR24" s="251"/>
      <c r="CS24" s="251"/>
      <c r="CT24" s="251"/>
      <c r="CU24" s="251"/>
      <c r="CV24" s="251"/>
      <c r="CW24" s="251"/>
      <c r="CX24" s="251"/>
      <c r="CY24" s="251"/>
      <c r="CZ24" s="251"/>
      <c r="DA24" s="251"/>
      <c r="DB24" s="251"/>
      <c r="DC24" s="251"/>
      <c r="DD24" s="251"/>
      <c r="DE24" s="251"/>
      <c r="DF24" s="251"/>
      <c r="DG24" s="251"/>
      <c r="DH24" s="251"/>
      <c r="DI24" s="251"/>
      <c r="DJ24" s="251"/>
      <c r="DK24" s="251"/>
      <c r="DL24" s="251"/>
      <c r="DM24" s="251"/>
      <c r="DN24" s="251"/>
      <c r="DO24" s="251"/>
      <c r="DP24" s="251"/>
      <c r="DQ24" s="251"/>
      <c r="DR24" s="251"/>
      <c r="DS24" s="251"/>
      <c r="DT24" s="251"/>
      <c r="DU24" s="251"/>
      <c r="DV24" s="251"/>
      <c r="DW24" s="251"/>
      <c r="DX24" s="251"/>
      <c r="DY24" s="251"/>
      <c r="DZ24" s="251"/>
      <c r="EA24" s="251"/>
      <c r="EB24" s="251"/>
      <c r="EC24" s="251"/>
      <c r="ED24" s="251"/>
      <c r="EE24" s="251"/>
    </row>
    <row r="25" spans="34:135" x14ac:dyDescent="0.2"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  <c r="AS25" s="251"/>
      <c r="AT25" s="251"/>
      <c r="AU25" s="251"/>
      <c r="AV25" s="251"/>
      <c r="AW25" s="251"/>
      <c r="AX25" s="251"/>
      <c r="AY25" s="251"/>
      <c r="AZ25" s="251"/>
      <c r="BA25" s="251"/>
      <c r="BB25" s="251"/>
      <c r="BC25" s="251"/>
      <c r="BD25" s="251"/>
      <c r="BE25" s="251"/>
      <c r="BF25" s="251"/>
      <c r="BG25" s="251"/>
      <c r="BH25" s="251"/>
      <c r="BI25" s="251"/>
      <c r="BJ25" s="251"/>
      <c r="BK25" s="251"/>
      <c r="BL25" s="251"/>
      <c r="BM25" s="251"/>
      <c r="BN25" s="251"/>
      <c r="BO25" s="251"/>
      <c r="BP25" s="251"/>
      <c r="BQ25" s="251"/>
      <c r="BR25" s="251"/>
      <c r="BS25" s="251"/>
      <c r="BT25" s="251"/>
      <c r="BU25" s="251"/>
      <c r="BV25" s="251"/>
      <c r="BW25" s="251"/>
      <c r="BX25" s="251"/>
      <c r="BY25" s="251"/>
      <c r="BZ25" s="251"/>
      <c r="CA25" s="251"/>
      <c r="CB25" s="251"/>
      <c r="CC25" s="251"/>
      <c r="CD25" s="251"/>
      <c r="CE25" s="251"/>
      <c r="CF25" s="251"/>
      <c r="CG25" s="251"/>
      <c r="CH25" s="251"/>
      <c r="CI25" s="251"/>
      <c r="CJ25" s="251"/>
      <c r="CK25" s="251"/>
      <c r="CL25" s="251"/>
      <c r="CM25" s="251"/>
      <c r="CN25" s="251"/>
      <c r="CO25" s="251"/>
      <c r="CP25" s="251"/>
      <c r="CQ25" s="251"/>
      <c r="CR25" s="251"/>
      <c r="CS25" s="251"/>
      <c r="CT25" s="251"/>
      <c r="CU25" s="251"/>
      <c r="CV25" s="251"/>
      <c r="CW25" s="251"/>
      <c r="CX25" s="251"/>
      <c r="CY25" s="251"/>
      <c r="CZ25" s="251"/>
      <c r="DA25" s="251"/>
      <c r="DB25" s="251"/>
      <c r="DC25" s="251"/>
      <c r="DD25" s="251"/>
      <c r="DE25" s="251"/>
      <c r="DF25" s="251"/>
      <c r="DG25" s="251"/>
      <c r="DH25" s="251"/>
      <c r="DI25" s="251"/>
      <c r="DJ25" s="251"/>
      <c r="DK25" s="251"/>
      <c r="DL25" s="251"/>
      <c r="DM25" s="251"/>
      <c r="DN25" s="251"/>
      <c r="DO25" s="251"/>
      <c r="DP25" s="251"/>
      <c r="DQ25" s="251"/>
      <c r="DR25" s="251"/>
      <c r="DS25" s="251"/>
      <c r="DT25" s="251"/>
      <c r="DU25" s="251"/>
      <c r="DV25" s="251"/>
      <c r="DW25" s="251"/>
      <c r="DX25" s="251"/>
      <c r="DY25" s="251"/>
      <c r="DZ25" s="251"/>
      <c r="EA25" s="251"/>
      <c r="EB25" s="251"/>
      <c r="EC25" s="251"/>
      <c r="ED25" s="251"/>
      <c r="EE25" s="251"/>
    </row>
    <row r="26" spans="34:135" x14ac:dyDescent="0.2"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1"/>
      <c r="AU26" s="251"/>
      <c r="AV26" s="251"/>
      <c r="AW26" s="251"/>
      <c r="AX26" s="251"/>
      <c r="AY26" s="251"/>
      <c r="AZ26" s="251"/>
      <c r="BA26" s="251"/>
      <c r="BB26" s="251"/>
      <c r="BC26" s="251"/>
      <c r="BD26" s="251"/>
      <c r="BE26" s="251"/>
      <c r="BF26" s="251"/>
      <c r="BG26" s="251"/>
      <c r="BH26" s="251"/>
      <c r="BI26" s="251"/>
      <c r="BJ26" s="251"/>
      <c r="BK26" s="251"/>
      <c r="BL26" s="251"/>
      <c r="BM26" s="251"/>
      <c r="BN26" s="251"/>
      <c r="BO26" s="251"/>
      <c r="BP26" s="251"/>
      <c r="BQ26" s="251"/>
      <c r="BR26" s="251"/>
      <c r="BS26" s="251"/>
      <c r="BT26" s="251"/>
      <c r="BU26" s="251"/>
      <c r="BV26" s="251"/>
      <c r="BW26" s="251"/>
      <c r="BX26" s="251"/>
      <c r="BY26" s="251"/>
      <c r="BZ26" s="251"/>
      <c r="CA26" s="251"/>
      <c r="CB26" s="251"/>
      <c r="CC26" s="251"/>
      <c r="CD26" s="251"/>
      <c r="CE26" s="251"/>
      <c r="CF26" s="251"/>
      <c r="CG26" s="251"/>
      <c r="CH26" s="251"/>
      <c r="CI26" s="251"/>
      <c r="CJ26" s="251"/>
      <c r="CK26" s="251"/>
      <c r="CL26" s="251"/>
      <c r="CM26" s="251"/>
      <c r="CN26" s="251"/>
      <c r="CO26" s="251"/>
      <c r="CP26" s="251"/>
      <c r="CQ26" s="251"/>
      <c r="CR26" s="251"/>
      <c r="CS26" s="251"/>
      <c r="CT26" s="251"/>
      <c r="CU26" s="251"/>
      <c r="CV26" s="251"/>
      <c r="CW26" s="251"/>
      <c r="CX26" s="251"/>
      <c r="CY26" s="251"/>
      <c r="CZ26" s="251"/>
      <c r="DA26" s="251"/>
      <c r="DB26" s="251"/>
      <c r="DC26" s="251"/>
      <c r="DD26" s="251"/>
      <c r="DE26" s="251"/>
      <c r="DF26" s="251"/>
      <c r="DG26" s="251"/>
      <c r="DH26" s="251"/>
      <c r="DI26" s="251"/>
      <c r="DJ26" s="251"/>
      <c r="DK26" s="251"/>
      <c r="DL26" s="251"/>
      <c r="DM26" s="251"/>
      <c r="DN26" s="251"/>
      <c r="DO26" s="251"/>
      <c r="DP26" s="251"/>
      <c r="DQ26" s="251"/>
      <c r="DR26" s="251"/>
      <c r="DS26" s="251"/>
      <c r="DT26" s="251"/>
      <c r="DU26" s="251"/>
      <c r="DV26" s="251"/>
      <c r="DW26" s="251"/>
      <c r="DX26" s="251"/>
      <c r="DY26" s="251"/>
      <c r="DZ26" s="251"/>
      <c r="EA26" s="251"/>
      <c r="EB26" s="251"/>
      <c r="EC26" s="251"/>
      <c r="ED26" s="251"/>
      <c r="EE26" s="251"/>
    </row>
    <row r="27" spans="34:135" x14ac:dyDescent="0.2"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1"/>
      <c r="AU27" s="251"/>
      <c r="AV27" s="251"/>
      <c r="AW27" s="251"/>
      <c r="AX27" s="251"/>
      <c r="AY27" s="251"/>
      <c r="AZ27" s="251"/>
      <c r="BA27" s="251"/>
      <c r="BB27" s="251"/>
      <c r="BC27" s="251"/>
      <c r="BD27" s="251"/>
      <c r="BE27" s="251"/>
      <c r="BF27" s="251"/>
      <c r="BG27" s="251"/>
      <c r="BH27" s="251"/>
      <c r="BI27" s="251"/>
      <c r="BJ27" s="251"/>
      <c r="BK27" s="251"/>
      <c r="BL27" s="251"/>
      <c r="BM27" s="251"/>
      <c r="BN27" s="251"/>
      <c r="BO27" s="251"/>
      <c r="BP27" s="251"/>
      <c r="BQ27" s="251"/>
      <c r="BR27" s="251"/>
      <c r="BS27" s="251"/>
      <c r="BT27" s="251"/>
      <c r="BU27" s="251"/>
      <c r="BV27" s="251"/>
      <c r="BW27" s="251"/>
      <c r="BX27" s="251"/>
      <c r="BY27" s="251"/>
      <c r="BZ27" s="251"/>
      <c r="CA27" s="251"/>
      <c r="CB27" s="251"/>
      <c r="CC27" s="251"/>
      <c r="CD27" s="251"/>
      <c r="CE27" s="251"/>
      <c r="CF27" s="251"/>
      <c r="CG27" s="251"/>
      <c r="CH27" s="251"/>
      <c r="CI27" s="251"/>
      <c r="CJ27" s="251"/>
      <c r="CK27" s="251"/>
      <c r="CL27" s="251"/>
      <c r="CM27" s="251"/>
      <c r="CN27" s="251"/>
      <c r="CO27" s="251"/>
      <c r="CP27" s="251"/>
      <c r="CQ27" s="251"/>
      <c r="CR27" s="251"/>
      <c r="CS27" s="251"/>
      <c r="CT27" s="251"/>
      <c r="CU27" s="251"/>
      <c r="CV27" s="251"/>
      <c r="CW27" s="251"/>
      <c r="CX27" s="251"/>
      <c r="CY27" s="251"/>
      <c r="CZ27" s="251"/>
      <c r="DA27" s="251"/>
      <c r="DB27" s="251"/>
      <c r="DC27" s="251"/>
      <c r="DD27" s="251"/>
      <c r="DE27" s="251"/>
      <c r="DF27" s="251"/>
      <c r="DG27" s="251"/>
      <c r="DH27" s="251"/>
      <c r="DI27" s="251"/>
      <c r="DJ27" s="251"/>
      <c r="DK27" s="251"/>
      <c r="DL27" s="251"/>
      <c r="DM27" s="251"/>
      <c r="DN27" s="251"/>
      <c r="DO27" s="251"/>
      <c r="DP27" s="251"/>
      <c r="DQ27" s="251"/>
      <c r="DR27" s="251"/>
      <c r="DS27" s="251"/>
      <c r="DT27" s="251"/>
      <c r="DU27" s="251"/>
      <c r="DV27" s="251"/>
      <c r="DW27" s="251"/>
      <c r="DX27" s="251"/>
      <c r="DY27" s="251"/>
      <c r="DZ27" s="251"/>
      <c r="EA27" s="251"/>
      <c r="EB27" s="251"/>
      <c r="EC27" s="251"/>
      <c r="ED27" s="251"/>
      <c r="EE27" s="251"/>
    </row>
    <row r="28" spans="34:135" x14ac:dyDescent="0.2"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  <c r="AS28" s="251"/>
      <c r="AT28" s="251"/>
      <c r="AU28" s="251"/>
      <c r="AV28" s="251"/>
      <c r="AW28" s="251"/>
      <c r="AX28" s="251"/>
      <c r="AY28" s="251"/>
      <c r="AZ28" s="251"/>
      <c r="BA28" s="251"/>
      <c r="BB28" s="251"/>
      <c r="BC28" s="251"/>
      <c r="BD28" s="251"/>
      <c r="BE28" s="251"/>
      <c r="BF28" s="251"/>
      <c r="BG28" s="251"/>
      <c r="BH28" s="251"/>
      <c r="BI28" s="251"/>
      <c r="BJ28" s="251"/>
      <c r="BK28" s="251"/>
      <c r="BL28" s="251"/>
      <c r="BM28" s="251"/>
      <c r="BN28" s="251"/>
      <c r="BO28" s="251"/>
      <c r="BP28" s="251"/>
      <c r="BQ28" s="251"/>
      <c r="BR28" s="251"/>
      <c r="BS28" s="251"/>
      <c r="BT28" s="251"/>
      <c r="BU28" s="251"/>
      <c r="BV28" s="251"/>
      <c r="BW28" s="251"/>
      <c r="BX28" s="251"/>
      <c r="BY28" s="251"/>
      <c r="BZ28" s="251"/>
      <c r="CA28" s="251"/>
      <c r="CB28" s="251"/>
      <c r="CC28" s="251"/>
      <c r="CD28" s="251"/>
      <c r="CE28" s="251"/>
      <c r="CF28" s="251"/>
      <c r="CG28" s="251"/>
      <c r="CH28" s="251"/>
      <c r="CI28" s="251"/>
      <c r="CJ28" s="251"/>
      <c r="CK28" s="251"/>
      <c r="CL28" s="251"/>
      <c r="CM28" s="251"/>
      <c r="CN28" s="251"/>
      <c r="CO28" s="251"/>
      <c r="CP28" s="251"/>
      <c r="CQ28" s="251"/>
      <c r="CR28" s="251"/>
      <c r="CS28" s="251"/>
      <c r="CT28" s="251"/>
      <c r="CU28" s="251"/>
      <c r="CV28" s="251"/>
      <c r="CW28" s="251"/>
      <c r="CX28" s="251"/>
      <c r="CY28" s="251"/>
      <c r="CZ28" s="251"/>
      <c r="DA28" s="251"/>
      <c r="DB28" s="251"/>
      <c r="DC28" s="251"/>
      <c r="DD28" s="251"/>
      <c r="DE28" s="251"/>
      <c r="DF28" s="251"/>
      <c r="DG28" s="251"/>
      <c r="DH28" s="251"/>
      <c r="DI28" s="251"/>
      <c r="DJ28" s="251"/>
      <c r="DK28" s="251"/>
      <c r="DL28" s="251"/>
      <c r="DM28" s="251"/>
      <c r="DN28" s="251"/>
      <c r="DO28" s="251"/>
      <c r="DP28" s="251"/>
      <c r="DQ28" s="251"/>
      <c r="DR28" s="251"/>
      <c r="DS28" s="251"/>
      <c r="DT28" s="251"/>
      <c r="DU28" s="251"/>
      <c r="DV28" s="251"/>
      <c r="DW28" s="251"/>
      <c r="DX28" s="251"/>
      <c r="DY28" s="251"/>
      <c r="DZ28" s="251"/>
      <c r="EA28" s="251"/>
      <c r="EB28" s="251"/>
      <c r="EC28" s="251"/>
      <c r="ED28" s="251"/>
      <c r="EE28" s="251"/>
    </row>
    <row r="29" spans="34:135" x14ac:dyDescent="0.2"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  <c r="AT29" s="251"/>
      <c r="AU29" s="251"/>
      <c r="AV29" s="251"/>
      <c r="AW29" s="251"/>
      <c r="AX29" s="251"/>
      <c r="AY29" s="251"/>
      <c r="AZ29" s="251"/>
      <c r="BA29" s="251"/>
      <c r="BB29" s="251"/>
      <c r="BC29" s="251"/>
      <c r="BD29" s="251"/>
      <c r="BE29" s="251"/>
      <c r="BF29" s="251"/>
      <c r="BG29" s="251"/>
      <c r="BH29" s="251"/>
      <c r="BI29" s="251"/>
      <c r="BJ29" s="251"/>
      <c r="BK29" s="251"/>
      <c r="BL29" s="251"/>
      <c r="BM29" s="251"/>
      <c r="BN29" s="251"/>
      <c r="BO29" s="251"/>
      <c r="BP29" s="251"/>
      <c r="BQ29" s="251"/>
      <c r="BR29" s="251"/>
      <c r="BS29" s="251"/>
      <c r="BT29" s="251"/>
      <c r="BU29" s="251"/>
      <c r="BV29" s="251"/>
      <c r="BW29" s="251"/>
      <c r="BX29" s="251"/>
      <c r="BY29" s="251"/>
      <c r="BZ29" s="251"/>
      <c r="CA29" s="251"/>
      <c r="CB29" s="251"/>
      <c r="CC29" s="251"/>
      <c r="CD29" s="251"/>
      <c r="CE29" s="251"/>
      <c r="CF29" s="251"/>
      <c r="CG29" s="251"/>
      <c r="CH29" s="251"/>
      <c r="CI29" s="251"/>
      <c r="CJ29" s="251"/>
      <c r="CK29" s="251"/>
      <c r="CL29" s="251"/>
      <c r="CM29" s="251"/>
      <c r="CN29" s="251"/>
      <c r="CO29" s="251"/>
      <c r="CP29" s="251"/>
      <c r="CQ29" s="251"/>
      <c r="CR29" s="251"/>
      <c r="CS29" s="251"/>
      <c r="CT29" s="251"/>
      <c r="CU29" s="251"/>
      <c r="CV29" s="251"/>
      <c r="CW29" s="251"/>
      <c r="CX29" s="251"/>
      <c r="CY29" s="251"/>
      <c r="CZ29" s="251"/>
      <c r="DA29" s="251"/>
      <c r="DB29" s="251"/>
      <c r="DC29" s="251"/>
      <c r="DD29" s="251"/>
      <c r="DE29" s="251"/>
      <c r="DF29" s="251"/>
      <c r="DG29" s="251"/>
      <c r="DH29" s="251"/>
      <c r="DI29" s="251"/>
      <c r="DJ29" s="251"/>
      <c r="DK29" s="251"/>
      <c r="DL29" s="251"/>
      <c r="DM29" s="251"/>
      <c r="DN29" s="251"/>
      <c r="DO29" s="251"/>
      <c r="DP29" s="251"/>
      <c r="DQ29" s="251"/>
      <c r="DR29" s="251"/>
      <c r="DS29" s="251"/>
      <c r="DT29" s="251"/>
      <c r="DU29" s="251"/>
      <c r="DV29" s="251"/>
      <c r="DW29" s="251"/>
      <c r="DX29" s="251"/>
      <c r="DY29" s="251"/>
      <c r="DZ29" s="251"/>
      <c r="EA29" s="251"/>
      <c r="EB29" s="251"/>
      <c r="EC29" s="251"/>
      <c r="ED29" s="251"/>
      <c r="EE29" s="251"/>
    </row>
    <row r="30" spans="34:135" x14ac:dyDescent="0.2"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251"/>
      <c r="AS30" s="251"/>
      <c r="AT30" s="251"/>
      <c r="AU30" s="251"/>
      <c r="AV30" s="251"/>
      <c r="AW30" s="251"/>
      <c r="AX30" s="251"/>
      <c r="AY30" s="251"/>
      <c r="AZ30" s="251"/>
      <c r="BA30" s="251"/>
      <c r="BB30" s="251"/>
      <c r="BC30" s="251"/>
      <c r="BD30" s="251"/>
      <c r="BE30" s="251"/>
      <c r="BF30" s="251"/>
      <c r="BG30" s="251"/>
      <c r="BH30" s="251"/>
      <c r="BI30" s="251"/>
      <c r="BJ30" s="251"/>
      <c r="BK30" s="251"/>
      <c r="BL30" s="251"/>
      <c r="BM30" s="251"/>
      <c r="BN30" s="251"/>
      <c r="BO30" s="251"/>
      <c r="BP30" s="251"/>
      <c r="BQ30" s="251"/>
      <c r="BR30" s="251"/>
      <c r="BS30" s="251"/>
      <c r="BT30" s="251"/>
      <c r="BU30" s="251"/>
      <c r="BV30" s="251"/>
      <c r="BW30" s="251"/>
      <c r="BX30" s="251"/>
      <c r="BY30" s="251"/>
      <c r="BZ30" s="251"/>
      <c r="CA30" s="251"/>
      <c r="CB30" s="251"/>
      <c r="CC30" s="251"/>
      <c r="CD30" s="251"/>
      <c r="CE30" s="251"/>
      <c r="CF30" s="251"/>
      <c r="CG30" s="251"/>
      <c r="CH30" s="251"/>
      <c r="CI30" s="251"/>
      <c r="CJ30" s="251"/>
      <c r="CK30" s="251"/>
      <c r="CL30" s="251"/>
      <c r="CM30" s="251"/>
      <c r="CN30" s="251"/>
      <c r="CO30" s="251"/>
      <c r="CP30" s="251"/>
      <c r="CQ30" s="251"/>
      <c r="CR30" s="251"/>
      <c r="CS30" s="251"/>
      <c r="CT30" s="251"/>
      <c r="CU30" s="251"/>
      <c r="CV30" s="251"/>
      <c r="CW30" s="251"/>
      <c r="CX30" s="251"/>
      <c r="CY30" s="251"/>
      <c r="CZ30" s="251"/>
      <c r="DA30" s="251"/>
      <c r="DB30" s="251"/>
      <c r="DC30" s="251"/>
      <c r="DD30" s="251"/>
      <c r="DE30" s="251"/>
      <c r="DF30" s="251"/>
      <c r="DG30" s="251"/>
      <c r="DH30" s="251"/>
      <c r="DI30" s="251"/>
      <c r="DJ30" s="251"/>
      <c r="DK30" s="251"/>
      <c r="DL30" s="251"/>
      <c r="DM30" s="251"/>
      <c r="DN30" s="251"/>
      <c r="DO30" s="251"/>
      <c r="DP30" s="251"/>
      <c r="DQ30" s="251"/>
      <c r="DR30" s="251"/>
      <c r="DS30" s="251"/>
      <c r="DT30" s="251"/>
      <c r="DU30" s="251"/>
      <c r="DV30" s="251"/>
      <c r="DW30" s="251"/>
      <c r="DX30" s="251"/>
      <c r="DY30" s="251"/>
      <c r="DZ30" s="251"/>
      <c r="EA30" s="251"/>
      <c r="EB30" s="251"/>
      <c r="EC30" s="251"/>
      <c r="ED30" s="251"/>
      <c r="EE30" s="251"/>
    </row>
    <row r="31" spans="34:135" x14ac:dyDescent="0.2"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  <c r="AS31" s="251"/>
      <c r="AT31" s="251"/>
      <c r="AU31" s="251"/>
      <c r="AV31" s="251"/>
      <c r="AW31" s="251"/>
      <c r="AX31" s="251"/>
      <c r="AY31" s="251"/>
      <c r="AZ31" s="251"/>
      <c r="BA31" s="251"/>
      <c r="BB31" s="251"/>
      <c r="BC31" s="251"/>
      <c r="BD31" s="251"/>
      <c r="BE31" s="251"/>
      <c r="BF31" s="251"/>
      <c r="BG31" s="251"/>
      <c r="BH31" s="251"/>
      <c r="BI31" s="251"/>
      <c r="BJ31" s="251"/>
      <c r="BK31" s="251"/>
      <c r="BL31" s="251"/>
      <c r="BM31" s="251"/>
      <c r="BN31" s="251"/>
      <c r="BO31" s="251"/>
      <c r="BP31" s="251"/>
      <c r="BQ31" s="251"/>
      <c r="BR31" s="251"/>
      <c r="BS31" s="251"/>
      <c r="BT31" s="251"/>
      <c r="BU31" s="251"/>
      <c r="BV31" s="251"/>
      <c r="BW31" s="251"/>
      <c r="BX31" s="251"/>
      <c r="BY31" s="251"/>
      <c r="BZ31" s="251"/>
      <c r="CA31" s="251"/>
      <c r="CB31" s="251"/>
      <c r="CC31" s="251"/>
      <c r="CD31" s="251"/>
      <c r="CE31" s="251"/>
      <c r="CF31" s="251"/>
      <c r="CG31" s="251"/>
      <c r="CH31" s="251"/>
      <c r="CI31" s="251"/>
      <c r="CJ31" s="251"/>
      <c r="CK31" s="251"/>
      <c r="CL31" s="251"/>
      <c r="CM31" s="251"/>
      <c r="CN31" s="251"/>
      <c r="CO31" s="251"/>
      <c r="CP31" s="251"/>
      <c r="CQ31" s="251"/>
      <c r="CR31" s="251"/>
      <c r="CS31" s="251"/>
      <c r="CT31" s="251"/>
      <c r="CU31" s="251"/>
      <c r="CV31" s="251"/>
      <c r="CW31" s="251"/>
      <c r="CX31" s="251"/>
      <c r="CY31" s="251"/>
      <c r="CZ31" s="251"/>
      <c r="DA31" s="251"/>
      <c r="DB31" s="251"/>
      <c r="DC31" s="251"/>
      <c r="DD31" s="251"/>
      <c r="DE31" s="251"/>
      <c r="DF31" s="251"/>
      <c r="DG31" s="251"/>
      <c r="DH31" s="251"/>
      <c r="DI31" s="251"/>
      <c r="DJ31" s="251"/>
      <c r="DK31" s="251"/>
      <c r="DL31" s="251"/>
      <c r="DM31" s="251"/>
      <c r="DN31" s="251"/>
      <c r="DO31" s="251"/>
      <c r="DP31" s="251"/>
      <c r="DQ31" s="251"/>
      <c r="DR31" s="251"/>
      <c r="DS31" s="251"/>
      <c r="DT31" s="251"/>
      <c r="DU31" s="251"/>
      <c r="DV31" s="251"/>
      <c r="DW31" s="251"/>
      <c r="DX31" s="251"/>
      <c r="DY31" s="251"/>
      <c r="DZ31" s="251"/>
      <c r="EA31" s="251"/>
      <c r="EB31" s="251"/>
      <c r="EC31" s="251"/>
      <c r="ED31" s="251"/>
      <c r="EE31" s="251"/>
    </row>
    <row r="32" spans="34:135" x14ac:dyDescent="0.2"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  <c r="BF32" s="251"/>
      <c r="BG32" s="251"/>
      <c r="BH32" s="251"/>
      <c r="BI32" s="251"/>
      <c r="BJ32" s="251"/>
      <c r="BK32" s="251"/>
      <c r="BL32" s="251"/>
      <c r="BM32" s="251"/>
      <c r="BN32" s="251"/>
      <c r="BO32" s="251"/>
      <c r="BP32" s="251"/>
      <c r="BQ32" s="251"/>
      <c r="BR32" s="251"/>
      <c r="BS32" s="251"/>
      <c r="BT32" s="251"/>
      <c r="BU32" s="251"/>
      <c r="BV32" s="251"/>
      <c r="BW32" s="251"/>
      <c r="BX32" s="251"/>
      <c r="BY32" s="251"/>
      <c r="BZ32" s="251"/>
      <c r="CA32" s="251"/>
      <c r="CB32" s="251"/>
      <c r="CC32" s="251"/>
      <c r="CD32" s="251"/>
      <c r="CE32" s="251"/>
      <c r="CF32" s="251"/>
      <c r="CG32" s="251"/>
      <c r="CH32" s="251"/>
      <c r="CI32" s="251"/>
      <c r="CJ32" s="251"/>
      <c r="CK32" s="251"/>
      <c r="CL32" s="251"/>
      <c r="CM32" s="251"/>
      <c r="CN32" s="251"/>
      <c r="CO32" s="251"/>
      <c r="CP32" s="251"/>
      <c r="CQ32" s="251"/>
      <c r="CR32" s="251"/>
      <c r="CS32" s="251"/>
      <c r="CT32" s="251"/>
      <c r="CU32" s="251"/>
      <c r="CV32" s="251"/>
      <c r="CW32" s="251"/>
      <c r="CX32" s="251"/>
      <c r="CY32" s="251"/>
      <c r="CZ32" s="251"/>
      <c r="DA32" s="251"/>
      <c r="DB32" s="251"/>
      <c r="DC32" s="251"/>
      <c r="DD32" s="251"/>
      <c r="DE32" s="251"/>
      <c r="DF32" s="251"/>
      <c r="DG32" s="251"/>
      <c r="DH32" s="251"/>
      <c r="DI32" s="251"/>
      <c r="DJ32" s="251"/>
      <c r="DK32" s="251"/>
      <c r="DL32" s="251"/>
      <c r="DM32" s="251"/>
      <c r="DN32" s="251"/>
      <c r="DO32" s="251"/>
      <c r="DP32" s="251"/>
      <c r="DQ32" s="251"/>
      <c r="DR32" s="251"/>
      <c r="DS32" s="251"/>
      <c r="DT32" s="251"/>
      <c r="DU32" s="251"/>
      <c r="DV32" s="251"/>
      <c r="DW32" s="251"/>
      <c r="DX32" s="251"/>
      <c r="DY32" s="251"/>
      <c r="DZ32" s="251"/>
      <c r="EA32" s="251"/>
      <c r="EB32" s="251"/>
      <c r="EC32" s="251"/>
      <c r="ED32" s="251"/>
      <c r="EE32" s="251"/>
    </row>
    <row r="33" spans="34:135" x14ac:dyDescent="0.2"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  <c r="BS33" s="251"/>
      <c r="BT33" s="251"/>
      <c r="BU33" s="251"/>
      <c r="BV33" s="251"/>
      <c r="BW33" s="251"/>
      <c r="BX33" s="251"/>
      <c r="BY33" s="251"/>
      <c r="BZ33" s="251"/>
      <c r="CA33" s="251"/>
      <c r="CB33" s="251"/>
      <c r="CC33" s="251"/>
      <c r="CD33" s="251"/>
      <c r="CE33" s="251"/>
      <c r="CF33" s="251"/>
      <c r="CG33" s="251"/>
      <c r="CH33" s="251"/>
      <c r="CI33" s="251"/>
      <c r="CJ33" s="251"/>
      <c r="CK33" s="251"/>
      <c r="CL33" s="251"/>
      <c r="CM33" s="251"/>
      <c r="CN33" s="251"/>
      <c r="CO33" s="251"/>
      <c r="CP33" s="251"/>
      <c r="CQ33" s="251"/>
      <c r="CR33" s="251"/>
      <c r="CS33" s="251"/>
      <c r="CT33" s="251"/>
      <c r="CU33" s="251"/>
      <c r="CV33" s="251"/>
      <c r="CW33" s="251"/>
      <c r="CX33" s="251"/>
      <c r="CY33" s="251"/>
      <c r="CZ33" s="251"/>
      <c r="DA33" s="251"/>
      <c r="DB33" s="251"/>
      <c r="DC33" s="251"/>
      <c r="DD33" s="251"/>
      <c r="DE33" s="251"/>
      <c r="DF33" s="251"/>
      <c r="DG33" s="251"/>
      <c r="DH33" s="251"/>
      <c r="DI33" s="251"/>
      <c r="DJ33" s="251"/>
      <c r="DK33" s="251"/>
      <c r="DL33" s="251"/>
      <c r="DM33" s="251"/>
      <c r="DN33" s="251"/>
      <c r="DO33" s="251"/>
      <c r="DP33" s="251"/>
      <c r="DQ33" s="251"/>
      <c r="DR33" s="251"/>
      <c r="DS33" s="251"/>
      <c r="DT33" s="251"/>
      <c r="DU33" s="251"/>
      <c r="DV33" s="251"/>
      <c r="DW33" s="251"/>
      <c r="DX33" s="251"/>
      <c r="DY33" s="251"/>
      <c r="DZ33" s="251"/>
      <c r="EA33" s="251"/>
      <c r="EB33" s="251"/>
      <c r="EC33" s="251"/>
      <c r="ED33" s="251"/>
      <c r="EE33" s="251"/>
    </row>
    <row r="34" spans="34:135" x14ac:dyDescent="0.2">
      <c r="AH34" s="251"/>
      <c r="AI34" s="251"/>
      <c r="AJ34" s="251"/>
      <c r="AK34" s="251"/>
      <c r="AL34" s="251"/>
      <c r="AM34" s="251"/>
      <c r="AN34" s="251"/>
      <c r="AO34" s="251"/>
      <c r="AP34" s="251"/>
      <c r="AQ34" s="251"/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1"/>
      <c r="BQ34" s="251"/>
      <c r="BR34" s="251"/>
      <c r="BS34" s="251"/>
      <c r="BT34" s="251"/>
      <c r="BU34" s="251"/>
      <c r="BV34" s="251"/>
      <c r="BW34" s="251"/>
      <c r="BX34" s="251"/>
      <c r="BY34" s="251"/>
      <c r="BZ34" s="251"/>
      <c r="CA34" s="251"/>
      <c r="CB34" s="251"/>
      <c r="CC34" s="251"/>
      <c r="CD34" s="251"/>
      <c r="CE34" s="251"/>
      <c r="CF34" s="251"/>
      <c r="CG34" s="251"/>
      <c r="CH34" s="251"/>
      <c r="CI34" s="251"/>
      <c r="CJ34" s="251"/>
      <c r="CK34" s="251"/>
      <c r="CL34" s="251"/>
      <c r="CM34" s="251"/>
      <c r="CN34" s="251"/>
      <c r="CO34" s="251"/>
      <c r="CP34" s="251"/>
      <c r="CQ34" s="251"/>
      <c r="CR34" s="251"/>
      <c r="CS34" s="251"/>
      <c r="CT34" s="251"/>
      <c r="CU34" s="251"/>
      <c r="CV34" s="251"/>
      <c r="CW34" s="251"/>
      <c r="CX34" s="251"/>
      <c r="CY34" s="251"/>
      <c r="CZ34" s="251"/>
      <c r="DA34" s="251"/>
      <c r="DB34" s="251"/>
      <c r="DC34" s="251"/>
      <c r="DD34" s="251"/>
      <c r="DE34" s="251"/>
      <c r="DF34" s="251"/>
      <c r="DG34" s="251"/>
      <c r="DH34" s="251"/>
      <c r="DI34" s="251"/>
      <c r="DJ34" s="251"/>
      <c r="DK34" s="251"/>
      <c r="DL34" s="251"/>
      <c r="DM34" s="251"/>
      <c r="DN34" s="251"/>
      <c r="DO34" s="251"/>
      <c r="DP34" s="251"/>
      <c r="DQ34" s="251"/>
      <c r="DR34" s="251"/>
      <c r="DS34" s="251"/>
      <c r="DT34" s="251"/>
      <c r="DU34" s="251"/>
      <c r="DV34" s="251"/>
      <c r="DW34" s="251"/>
      <c r="DX34" s="251"/>
      <c r="DY34" s="251"/>
      <c r="DZ34" s="251"/>
      <c r="EA34" s="251"/>
      <c r="EB34" s="251"/>
      <c r="EC34" s="251"/>
      <c r="ED34" s="251"/>
      <c r="EE34" s="251"/>
    </row>
    <row r="35" spans="34:135" x14ac:dyDescent="0.2">
      <c r="AH35" s="251"/>
      <c r="AI35" s="251"/>
      <c r="AJ35" s="251"/>
      <c r="AK35" s="251"/>
      <c r="AL35" s="251"/>
      <c r="AM35" s="251"/>
      <c r="AN35" s="251"/>
      <c r="AO35" s="251"/>
      <c r="AP35" s="251"/>
      <c r="AQ35" s="251"/>
      <c r="AR35" s="251"/>
      <c r="AS35" s="251"/>
      <c r="AT35" s="251"/>
      <c r="AU35" s="251"/>
      <c r="AV35" s="251"/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1"/>
      <c r="BQ35" s="251"/>
      <c r="BR35" s="251"/>
      <c r="BS35" s="251"/>
      <c r="BT35" s="251"/>
      <c r="BU35" s="251"/>
      <c r="BV35" s="251"/>
      <c r="BW35" s="251"/>
      <c r="BX35" s="251"/>
      <c r="BY35" s="251"/>
      <c r="BZ35" s="251"/>
      <c r="CA35" s="251"/>
      <c r="CB35" s="251"/>
      <c r="CC35" s="251"/>
      <c r="CD35" s="251"/>
      <c r="CE35" s="251"/>
      <c r="CF35" s="251"/>
      <c r="CG35" s="251"/>
      <c r="CH35" s="251"/>
      <c r="CI35" s="251"/>
      <c r="CJ35" s="251"/>
      <c r="CK35" s="251"/>
      <c r="CL35" s="251"/>
      <c r="CM35" s="251"/>
      <c r="CN35" s="251"/>
      <c r="CO35" s="251"/>
      <c r="CP35" s="251"/>
      <c r="CQ35" s="251"/>
      <c r="CR35" s="251"/>
      <c r="CS35" s="251"/>
      <c r="CT35" s="251"/>
      <c r="CU35" s="251"/>
      <c r="CV35" s="251"/>
      <c r="CW35" s="251"/>
      <c r="CX35" s="251"/>
      <c r="CY35" s="251"/>
      <c r="CZ35" s="251"/>
      <c r="DA35" s="251"/>
      <c r="DB35" s="251"/>
      <c r="DC35" s="251"/>
      <c r="DD35" s="251"/>
      <c r="DE35" s="251"/>
      <c r="DF35" s="251"/>
      <c r="DG35" s="251"/>
      <c r="DH35" s="251"/>
      <c r="DI35" s="251"/>
      <c r="DJ35" s="251"/>
      <c r="DK35" s="251"/>
      <c r="DL35" s="251"/>
      <c r="DM35" s="251"/>
      <c r="DN35" s="251"/>
      <c r="DO35" s="251"/>
      <c r="DP35" s="251"/>
      <c r="DQ35" s="251"/>
      <c r="DR35" s="251"/>
      <c r="DS35" s="251"/>
      <c r="DT35" s="251"/>
      <c r="DU35" s="251"/>
      <c r="DV35" s="251"/>
      <c r="DW35" s="251"/>
      <c r="DX35" s="251"/>
      <c r="DY35" s="251"/>
      <c r="DZ35" s="251"/>
      <c r="EA35" s="251"/>
      <c r="EB35" s="251"/>
      <c r="EC35" s="251"/>
      <c r="ED35" s="251"/>
      <c r="EE35" s="251"/>
    </row>
    <row r="36" spans="34:135" x14ac:dyDescent="0.2"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1"/>
      <c r="BR36" s="251"/>
      <c r="BS36" s="251"/>
      <c r="BT36" s="251"/>
      <c r="BU36" s="251"/>
      <c r="BV36" s="251"/>
      <c r="BW36" s="251"/>
      <c r="BX36" s="251"/>
      <c r="BY36" s="251"/>
      <c r="BZ36" s="251"/>
      <c r="CA36" s="251"/>
      <c r="CB36" s="251"/>
      <c r="CC36" s="251"/>
      <c r="CD36" s="251"/>
      <c r="CE36" s="251"/>
      <c r="CF36" s="251"/>
      <c r="CG36" s="251"/>
      <c r="CH36" s="251"/>
      <c r="CI36" s="251"/>
      <c r="CJ36" s="251"/>
      <c r="CK36" s="251"/>
      <c r="CL36" s="251"/>
      <c r="CM36" s="251"/>
      <c r="CN36" s="251"/>
      <c r="CO36" s="251"/>
      <c r="CP36" s="251"/>
      <c r="CQ36" s="251"/>
      <c r="CR36" s="251"/>
      <c r="CS36" s="251"/>
      <c r="CT36" s="251"/>
      <c r="CU36" s="251"/>
      <c r="CV36" s="251"/>
      <c r="CW36" s="251"/>
      <c r="CX36" s="251"/>
      <c r="CY36" s="251"/>
      <c r="CZ36" s="251"/>
      <c r="DA36" s="251"/>
      <c r="DB36" s="251"/>
      <c r="DC36" s="251"/>
      <c r="DD36" s="251"/>
      <c r="DE36" s="251"/>
      <c r="DF36" s="251"/>
      <c r="DG36" s="251"/>
      <c r="DH36" s="251"/>
      <c r="DI36" s="251"/>
      <c r="DJ36" s="251"/>
      <c r="DK36" s="251"/>
      <c r="DL36" s="251"/>
      <c r="DM36" s="251"/>
      <c r="DN36" s="251"/>
      <c r="DO36" s="251"/>
      <c r="DP36" s="251"/>
      <c r="DQ36" s="251"/>
      <c r="DR36" s="251"/>
      <c r="DS36" s="251"/>
      <c r="DT36" s="251"/>
      <c r="DU36" s="251"/>
      <c r="DV36" s="251"/>
      <c r="DW36" s="251"/>
      <c r="DX36" s="251"/>
      <c r="DY36" s="251"/>
      <c r="DZ36" s="251"/>
      <c r="EA36" s="251"/>
      <c r="EB36" s="251"/>
      <c r="EC36" s="251"/>
      <c r="ED36" s="251"/>
      <c r="EE36" s="251"/>
    </row>
    <row r="37" spans="34:135" x14ac:dyDescent="0.2"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51"/>
      <c r="CA37" s="251"/>
      <c r="CB37" s="251"/>
      <c r="CC37" s="251"/>
      <c r="CD37" s="251"/>
      <c r="CE37" s="251"/>
      <c r="CF37" s="251"/>
      <c r="CG37" s="251"/>
      <c r="CH37" s="251"/>
      <c r="CI37" s="251"/>
      <c r="CJ37" s="251"/>
      <c r="CK37" s="251"/>
      <c r="CL37" s="251"/>
      <c r="CM37" s="251"/>
      <c r="CN37" s="251"/>
      <c r="CO37" s="251"/>
      <c r="CP37" s="251"/>
      <c r="CQ37" s="251"/>
      <c r="CR37" s="251"/>
      <c r="CS37" s="251"/>
      <c r="CT37" s="251"/>
      <c r="CU37" s="251"/>
      <c r="CV37" s="251"/>
      <c r="CW37" s="251"/>
      <c r="CX37" s="251"/>
      <c r="CY37" s="251"/>
      <c r="CZ37" s="251"/>
      <c r="DA37" s="251"/>
      <c r="DB37" s="251"/>
      <c r="DC37" s="251"/>
      <c r="DD37" s="251"/>
      <c r="DE37" s="251"/>
      <c r="DF37" s="251"/>
      <c r="DG37" s="251"/>
      <c r="DH37" s="251"/>
      <c r="DI37" s="251"/>
      <c r="DJ37" s="251"/>
      <c r="DK37" s="251"/>
      <c r="DL37" s="251"/>
      <c r="DM37" s="251"/>
      <c r="DN37" s="251"/>
      <c r="DO37" s="251"/>
      <c r="DP37" s="251"/>
      <c r="DQ37" s="251"/>
      <c r="DR37" s="251"/>
      <c r="DS37" s="251"/>
      <c r="DT37" s="251"/>
      <c r="DU37" s="251"/>
      <c r="DV37" s="251"/>
      <c r="DW37" s="251"/>
      <c r="DX37" s="251"/>
      <c r="DY37" s="251"/>
      <c r="DZ37" s="251"/>
      <c r="EA37" s="251"/>
      <c r="EB37" s="251"/>
      <c r="EC37" s="251"/>
      <c r="ED37" s="251"/>
      <c r="EE37" s="251"/>
    </row>
    <row r="38" spans="34:135" x14ac:dyDescent="0.2"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1"/>
      <c r="BQ38" s="251"/>
      <c r="BR38" s="251"/>
      <c r="BS38" s="251"/>
      <c r="BT38" s="251"/>
      <c r="BU38" s="251"/>
      <c r="BV38" s="251"/>
      <c r="BW38" s="251"/>
      <c r="BX38" s="251"/>
      <c r="BY38" s="251"/>
      <c r="BZ38" s="251"/>
      <c r="CA38" s="251"/>
      <c r="CB38" s="251"/>
      <c r="CC38" s="251"/>
      <c r="CD38" s="251"/>
      <c r="CE38" s="251"/>
      <c r="CF38" s="251"/>
      <c r="CG38" s="251"/>
      <c r="CH38" s="251"/>
      <c r="CI38" s="251"/>
      <c r="CJ38" s="251"/>
      <c r="CK38" s="251"/>
      <c r="CL38" s="251"/>
      <c r="CM38" s="251"/>
      <c r="CN38" s="251"/>
      <c r="CO38" s="251"/>
      <c r="CP38" s="251"/>
      <c r="CQ38" s="251"/>
      <c r="CR38" s="251"/>
      <c r="CS38" s="251"/>
      <c r="CT38" s="251"/>
      <c r="CU38" s="251"/>
      <c r="CV38" s="251"/>
      <c r="CW38" s="251"/>
      <c r="CX38" s="251"/>
      <c r="CY38" s="251"/>
      <c r="CZ38" s="251"/>
      <c r="DA38" s="251"/>
      <c r="DB38" s="251"/>
      <c r="DC38" s="251"/>
      <c r="DD38" s="251"/>
      <c r="DE38" s="251"/>
      <c r="DF38" s="251"/>
      <c r="DG38" s="251"/>
      <c r="DH38" s="251"/>
      <c r="DI38" s="251"/>
      <c r="DJ38" s="251"/>
      <c r="DK38" s="251"/>
      <c r="DL38" s="251"/>
      <c r="DM38" s="251"/>
      <c r="DN38" s="251"/>
      <c r="DO38" s="251"/>
      <c r="DP38" s="251"/>
      <c r="DQ38" s="251"/>
      <c r="DR38" s="251"/>
      <c r="DS38" s="251"/>
      <c r="DT38" s="251"/>
      <c r="DU38" s="251"/>
      <c r="DV38" s="251"/>
      <c r="DW38" s="251"/>
      <c r="DX38" s="251"/>
      <c r="DY38" s="251"/>
      <c r="DZ38" s="251"/>
      <c r="EA38" s="251"/>
      <c r="EB38" s="251"/>
      <c r="EC38" s="251"/>
      <c r="ED38" s="251"/>
      <c r="EE38" s="251"/>
    </row>
    <row r="39" spans="34:135" x14ac:dyDescent="0.2">
      <c r="AH39" s="251"/>
      <c r="AI39" s="251"/>
      <c r="AJ39" s="251"/>
      <c r="AK39" s="251"/>
      <c r="AL39" s="251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BP39" s="251"/>
      <c r="BQ39" s="251"/>
      <c r="BR39" s="251"/>
      <c r="BS39" s="251"/>
      <c r="BT39" s="251"/>
      <c r="BU39" s="251"/>
      <c r="BV39" s="251"/>
      <c r="BW39" s="251"/>
      <c r="BX39" s="251"/>
      <c r="BY39" s="251"/>
      <c r="BZ39" s="251"/>
      <c r="CA39" s="251"/>
      <c r="CB39" s="251"/>
      <c r="CC39" s="251"/>
      <c r="CD39" s="251"/>
      <c r="CE39" s="251"/>
      <c r="CF39" s="251"/>
      <c r="CG39" s="251"/>
      <c r="CH39" s="251"/>
      <c r="CI39" s="251"/>
      <c r="CJ39" s="251"/>
      <c r="CK39" s="251"/>
      <c r="CL39" s="251"/>
      <c r="CM39" s="251"/>
      <c r="CN39" s="251"/>
      <c r="CO39" s="251"/>
      <c r="CP39" s="251"/>
      <c r="CQ39" s="251"/>
      <c r="CR39" s="251"/>
      <c r="CS39" s="251"/>
      <c r="CT39" s="251"/>
      <c r="CU39" s="251"/>
      <c r="CV39" s="251"/>
      <c r="CW39" s="251"/>
      <c r="CX39" s="251"/>
      <c r="CY39" s="251"/>
      <c r="CZ39" s="251"/>
      <c r="DA39" s="251"/>
      <c r="DB39" s="251"/>
      <c r="DC39" s="251"/>
      <c r="DD39" s="251"/>
      <c r="DE39" s="251"/>
      <c r="DF39" s="251"/>
      <c r="DG39" s="251"/>
      <c r="DH39" s="251"/>
      <c r="DI39" s="251"/>
      <c r="DJ39" s="251"/>
      <c r="DK39" s="251"/>
      <c r="DL39" s="251"/>
      <c r="DM39" s="251"/>
      <c r="DN39" s="251"/>
      <c r="DO39" s="251"/>
      <c r="DP39" s="251"/>
      <c r="DQ39" s="251"/>
      <c r="DR39" s="251"/>
      <c r="DS39" s="251"/>
      <c r="DT39" s="251"/>
      <c r="DU39" s="251"/>
      <c r="DV39" s="251"/>
      <c r="DW39" s="251"/>
      <c r="DX39" s="251"/>
      <c r="DY39" s="251"/>
      <c r="DZ39" s="251"/>
      <c r="EA39" s="251"/>
      <c r="EB39" s="251"/>
      <c r="EC39" s="251"/>
      <c r="ED39" s="251"/>
      <c r="EE39" s="251"/>
    </row>
    <row r="40" spans="34:135" x14ac:dyDescent="0.2"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  <c r="BQ40" s="251"/>
      <c r="BR40" s="251"/>
      <c r="BS40" s="251"/>
      <c r="BT40" s="251"/>
      <c r="BU40" s="251"/>
      <c r="BV40" s="251"/>
      <c r="BW40" s="251"/>
      <c r="BX40" s="251"/>
      <c r="BY40" s="251"/>
      <c r="BZ40" s="251"/>
      <c r="CA40" s="251"/>
      <c r="CB40" s="251"/>
      <c r="CC40" s="251"/>
      <c r="CD40" s="251"/>
      <c r="CE40" s="251"/>
      <c r="CF40" s="251"/>
      <c r="CG40" s="251"/>
      <c r="CH40" s="251"/>
      <c r="CI40" s="251"/>
      <c r="CJ40" s="251"/>
      <c r="CK40" s="251"/>
      <c r="CL40" s="251"/>
      <c r="CM40" s="251"/>
      <c r="CN40" s="251"/>
      <c r="CO40" s="251"/>
      <c r="CP40" s="251"/>
      <c r="CQ40" s="251"/>
      <c r="CR40" s="251"/>
      <c r="CS40" s="251"/>
      <c r="CT40" s="251"/>
      <c r="CU40" s="251"/>
      <c r="CV40" s="251"/>
      <c r="CW40" s="251"/>
      <c r="CX40" s="251"/>
      <c r="CY40" s="251"/>
      <c r="CZ40" s="251"/>
      <c r="DA40" s="251"/>
      <c r="DB40" s="251"/>
      <c r="DC40" s="251"/>
      <c r="DD40" s="251"/>
      <c r="DE40" s="251"/>
      <c r="DF40" s="251"/>
      <c r="DG40" s="251"/>
      <c r="DH40" s="251"/>
      <c r="DI40" s="251"/>
      <c r="DJ40" s="251"/>
      <c r="DK40" s="251"/>
      <c r="DL40" s="251"/>
      <c r="DM40" s="251"/>
      <c r="DN40" s="251"/>
      <c r="DO40" s="251"/>
      <c r="DP40" s="251"/>
      <c r="DQ40" s="251"/>
      <c r="DR40" s="251"/>
      <c r="DS40" s="251"/>
      <c r="DT40" s="251"/>
      <c r="DU40" s="251"/>
      <c r="DV40" s="251"/>
      <c r="DW40" s="251"/>
      <c r="DX40" s="251"/>
      <c r="DY40" s="251"/>
      <c r="DZ40" s="251"/>
      <c r="EA40" s="251"/>
      <c r="EB40" s="251"/>
      <c r="EC40" s="251"/>
      <c r="ED40" s="251"/>
      <c r="EE40" s="251"/>
    </row>
    <row r="41" spans="34:135" x14ac:dyDescent="0.2"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  <c r="BQ41" s="251"/>
      <c r="BR41" s="251"/>
      <c r="BS41" s="251"/>
      <c r="BT41" s="251"/>
      <c r="BU41" s="251"/>
      <c r="BV41" s="251"/>
      <c r="BW41" s="251"/>
      <c r="BX41" s="251"/>
      <c r="BY41" s="251"/>
      <c r="BZ41" s="251"/>
      <c r="CA41" s="251"/>
      <c r="CB41" s="251"/>
      <c r="CC41" s="251"/>
      <c r="CD41" s="251"/>
      <c r="CE41" s="251"/>
      <c r="CF41" s="251"/>
      <c r="CG41" s="251"/>
      <c r="CH41" s="251"/>
      <c r="CI41" s="251"/>
      <c r="CJ41" s="251"/>
      <c r="CK41" s="251"/>
      <c r="CL41" s="251"/>
      <c r="CM41" s="251"/>
      <c r="CN41" s="251"/>
      <c r="CO41" s="251"/>
      <c r="CP41" s="251"/>
      <c r="CQ41" s="251"/>
      <c r="CR41" s="251"/>
      <c r="CS41" s="251"/>
      <c r="CT41" s="251"/>
      <c r="CU41" s="251"/>
      <c r="CV41" s="251"/>
      <c r="CW41" s="251"/>
      <c r="CX41" s="251"/>
      <c r="CY41" s="251"/>
      <c r="CZ41" s="251"/>
      <c r="DA41" s="251"/>
      <c r="DB41" s="251"/>
      <c r="DC41" s="251"/>
      <c r="DD41" s="251"/>
      <c r="DE41" s="251"/>
      <c r="DF41" s="251"/>
      <c r="DG41" s="251"/>
      <c r="DH41" s="251"/>
      <c r="DI41" s="251"/>
      <c r="DJ41" s="251"/>
      <c r="DK41" s="251"/>
      <c r="DL41" s="251"/>
      <c r="DM41" s="251"/>
      <c r="DN41" s="251"/>
      <c r="DO41" s="251"/>
      <c r="DP41" s="251"/>
      <c r="DQ41" s="251"/>
      <c r="DR41" s="251"/>
      <c r="DS41" s="251"/>
      <c r="DT41" s="251"/>
      <c r="DU41" s="251"/>
      <c r="DV41" s="251"/>
      <c r="DW41" s="251"/>
      <c r="DX41" s="251"/>
      <c r="DY41" s="251"/>
      <c r="DZ41" s="251"/>
      <c r="EA41" s="251"/>
      <c r="EB41" s="251"/>
      <c r="EC41" s="251"/>
      <c r="ED41" s="251"/>
      <c r="EE41" s="251"/>
    </row>
    <row r="42" spans="34:135" x14ac:dyDescent="0.2">
      <c r="AH42" s="250"/>
      <c r="AI42" s="250"/>
      <c r="AJ42" s="250"/>
      <c r="AK42" s="250"/>
      <c r="AL42" s="250"/>
      <c r="AM42" s="250"/>
      <c r="AN42" s="250"/>
      <c r="AO42" s="250"/>
      <c r="AP42" s="250"/>
      <c r="AQ42" s="250"/>
      <c r="AR42" s="250"/>
      <c r="AS42" s="250"/>
      <c r="AT42" s="250"/>
      <c r="AU42" s="250"/>
      <c r="AV42" s="250"/>
      <c r="AW42" s="250"/>
      <c r="AX42" s="250"/>
      <c r="AY42" s="250"/>
      <c r="AZ42" s="250"/>
      <c r="BA42" s="250"/>
      <c r="BB42" s="250"/>
      <c r="BC42" s="250"/>
      <c r="BD42" s="250"/>
      <c r="BE42" s="250"/>
      <c r="BF42" s="250"/>
      <c r="BG42" s="250"/>
      <c r="BH42" s="250"/>
      <c r="BI42" s="250"/>
      <c r="BJ42" s="250"/>
      <c r="BK42" s="250"/>
      <c r="BL42" s="250"/>
      <c r="BM42" s="250"/>
      <c r="BN42" s="250"/>
      <c r="BO42" s="250"/>
      <c r="BP42" s="250"/>
      <c r="BQ42" s="250"/>
      <c r="BR42" s="250"/>
      <c r="BS42" s="250"/>
      <c r="BT42" s="250"/>
      <c r="BU42" s="250"/>
      <c r="BV42" s="250"/>
      <c r="BW42" s="250"/>
      <c r="BX42" s="250"/>
      <c r="BY42" s="250"/>
      <c r="BZ42" s="250"/>
      <c r="CA42" s="250"/>
      <c r="CB42" s="250"/>
      <c r="CC42" s="250"/>
      <c r="CD42" s="250"/>
      <c r="CE42" s="250"/>
      <c r="CF42" s="250"/>
      <c r="CG42" s="250"/>
      <c r="CH42" s="250"/>
      <c r="CI42" s="250"/>
      <c r="CJ42" s="250"/>
      <c r="CK42" s="250"/>
      <c r="CL42" s="251"/>
      <c r="CM42" s="251"/>
      <c r="CN42" s="251"/>
      <c r="CO42" s="251"/>
      <c r="CP42" s="251"/>
      <c r="CQ42" s="251"/>
      <c r="CR42" s="251"/>
      <c r="CS42" s="251"/>
      <c r="CT42" s="251"/>
      <c r="CU42" s="251"/>
      <c r="CV42" s="251"/>
      <c r="CW42" s="251"/>
      <c r="CX42" s="251"/>
      <c r="CZ42" s="251"/>
      <c r="DA42" s="251"/>
      <c r="DB42" s="251"/>
      <c r="DC42" s="251"/>
      <c r="DD42" s="251"/>
      <c r="DE42" s="251"/>
      <c r="DF42" s="251"/>
      <c r="DG42" s="251"/>
      <c r="DH42" s="251"/>
      <c r="DI42" s="251"/>
      <c r="DJ42" s="251"/>
      <c r="DK42" s="251"/>
      <c r="DL42" s="251"/>
      <c r="DN42" s="251"/>
      <c r="DO42" s="251"/>
      <c r="DP42" s="251"/>
      <c r="DQ42" s="251"/>
      <c r="DR42" s="251"/>
      <c r="DS42" s="251"/>
      <c r="DT42" s="251"/>
      <c r="DU42" s="251"/>
      <c r="DV42" s="251"/>
      <c r="DW42" s="251"/>
      <c r="DX42" s="251"/>
      <c r="DY42" s="251"/>
      <c r="DZ42" s="251"/>
    </row>
    <row r="43" spans="34:135" x14ac:dyDescent="0.2">
      <c r="AH43" s="270"/>
      <c r="AI43" s="270"/>
      <c r="AJ43" s="270"/>
      <c r="AK43" s="270"/>
      <c r="AL43" s="270"/>
      <c r="AM43" s="270"/>
      <c r="AN43" s="270"/>
      <c r="AO43" s="270"/>
      <c r="AP43" s="270"/>
      <c r="AQ43" s="270"/>
      <c r="AR43" s="270"/>
      <c r="AS43" s="270"/>
      <c r="AT43" s="270"/>
      <c r="AU43" s="270"/>
      <c r="AV43" s="270"/>
      <c r="AW43" s="270"/>
      <c r="AX43" s="270"/>
      <c r="AY43" s="270"/>
      <c r="AZ43" s="270"/>
      <c r="BA43" s="270"/>
      <c r="BB43" s="270"/>
      <c r="BC43" s="270"/>
      <c r="BD43" s="270"/>
      <c r="BE43" s="270"/>
      <c r="BF43" s="270"/>
      <c r="BG43" s="270"/>
      <c r="BH43" s="270"/>
      <c r="BI43" s="270"/>
      <c r="BJ43" s="270"/>
      <c r="BK43" s="270"/>
      <c r="BL43" s="270"/>
      <c r="BM43" s="270"/>
      <c r="BN43" s="270"/>
      <c r="BO43" s="270"/>
      <c r="BP43" s="270"/>
      <c r="BQ43" s="270"/>
      <c r="BR43" s="270"/>
      <c r="BS43" s="270"/>
      <c r="BT43" s="270"/>
      <c r="BU43" s="270"/>
      <c r="BV43" s="270"/>
      <c r="BW43" s="270"/>
      <c r="BX43" s="270"/>
      <c r="BY43" s="270"/>
      <c r="BZ43" s="270"/>
      <c r="CA43" s="270"/>
      <c r="CB43" s="270"/>
      <c r="CC43" s="270"/>
      <c r="CD43" s="270"/>
      <c r="CE43" s="270"/>
      <c r="CF43" s="270"/>
      <c r="CG43" s="270"/>
      <c r="CH43" s="270"/>
      <c r="CI43" s="270"/>
      <c r="CJ43" s="270"/>
      <c r="CK43" s="270"/>
      <c r="CL43" s="251"/>
      <c r="CM43" s="251"/>
      <c r="CN43" s="251"/>
      <c r="CO43" s="251"/>
      <c r="CP43" s="251"/>
      <c r="CQ43" s="251"/>
      <c r="CR43" s="251"/>
      <c r="CS43" s="251"/>
      <c r="CT43" s="251"/>
      <c r="CU43" s="251"/>
      <c r="CV43" s="251"/>
      <c r="CW43" s="251"/>
      <c r="CX43" s="251"/>
      <c r="CZ43" s="251"/>
      <c r="DA43" s="251"/>
      <c r="DB43" s="251"/>
      <c r="DC43" s="251"/>
      <c r="DD43" s="251"/>
      <c r="DE43" s="251"/>
      <c r="DF43" s="251"/>
      <c r="DG43" s="251"/>
      <c r="DH43" s="251"/>
      <c r="DI43" s="251"/>
      <c r="DJ43" s="251"/>
      <c r="DK43" s="251"/>
      <c r="DL43" s="251"/>
      <c r="DN43" s="251"/>
      <c r="DO43" s="251"/>
      <c r="DP43" s="251"/>
      <c r="DQ43" s="251"/>
      <c r="DR43" s="251"/>
      <c r="DS43" s="251"/>
      <c r="DT43" s="251"/>
      <c r="DU43" s="251"/>
      <c r="DV43" s="251"/>
      <c r="DW43" s="251"/>
      <c r="DX43" s="251"/>
      <c r="DY43" s="251"/>
      <c r="DZ43" s="251"/>
    </row>
    <row r="44" spans="34:135" x14ac:dyDescent="0.2">
      <c r="AH44" s="270"/>
      <c r="AI44" s="270"/>
      <c r="AJ44" s="270"/>
      <c r="AK44" s="270"/>
      <c r="AL44" s="270"/>
      <c r="AM44" s="270"/>
      <c r="AN44" s="270"/>
      <c r="AO44" s="270"/>
      <c r="AP44" s="270"/>
      <c r="AQ44" s="270"/>
      <c r="AR44" s="270"/>
      <c r="AS44" s="270"/>
      <c r="AT44" s="270"/>
      <c r="AU44" s="270"/>
      <c r="AV44" s="270"/>
      <c r="AW44" s="270"/>
      <c r="AX44" s="270"/>
      <c r="AY44" s="270"/>
      <c r="AZ44" s="270"/>
      <c r="BA44" s="270"/>
      <c r="BB44" s="270"/>
      <c r="BC44" s="270"/>
      <c r="BD44" s="270"/>
      <c r="BE44" s="270"/>
      <c r="BF44" s="270"/>
      <c r="BG44" s="270"/>
      <c r="BH44" s="270"/>
      <c r="BI44" s="270"/>
      <c r="BJ44" s="270"/>
      <c r="BK44" s="270"/>
      <c r="BL44" s="270"/>
      <c r="BM44" s="270"/>
      <c r="BN44" s="270"/>
      <c r="BO44" s="270"/>
      <c r="BP44" s="270"/>
      <c r="BQ44" s="270"/>
      <c r="BR44" s="270"/>
      <c r="BS44" s="270"/>
      <c r="BT44" s="270"/>
      <c r="BU44" s="270"/>
      <c r="BV44" s="270"/>
      <c r="BW44" s="270"/>
      <c r="BX44" s="270"/>
      <c r="BY44" s="270"/>
      <c r="BZ44" s="270"/>
      <c r="CA44" s="270"/>
      <c r="CB44" s="270"/>
      <c r="CC44" s="270"/>
      <c r="CD44" s="270"/>
      <c r="CE44" s="270"/>
      <c r="CF44" s="270"/>
      <c r="CG44" s="270"/>
      <c r="CH44" s="270"/>
      <c r="CI44" s="270"/>
      <c r="CJ44" s="270"/>
      <c r="CK44" s="270"/>
      <c r="CL44" s="250"/>
      <c r="CM44" s="250"/>
      <c r="CN44" s="250"/>
      <c r="CO44" s="250"/>
      <c r="CP44" s="250"/>
      <c r="CQ44" s="250"/>
      <c r="CR44" s="250"/>
      <c r="CS44" s="250"/>
      <c r="CT44" s="250"/>
      <c r="CU44" s="250"/>
      <c r="CV44" s="250"/>
      <c r="CW44" s="250"/>
      <c r="CX44" s="250"/>
      <c r="CZ44" s="250"/>
      <c r="DA44" s="250"/>
      <c r="DB44" s="250"/>
      <c r="DC44" s="250"/>
      <c r="DD44" s="250"/>
      <c r="DE44" s="250"/>
      <c r="DF44" s="250"/>
      <c r="DG44" s="250"/>
      <c r="DH44" s="250"/>
      <c r="DI44" s="250"/>
      <c r="DJ44" s="250"/>
      <c r="DK44" s="250"/>
      <c r="DL44" s="250"/>
    </row>
    <row r="45" spans="34:135" x14ac:dyDescent="0.2">
      <c r="AH45" s="270"/>
      <c r="AI45" s="270"/>
      <c r="AJ45" s="270"/>
      <c r="AK45" s="270"/>
      <c r="AL45" s="270"/>
      <c r="AM45" s="270"/>
      <c r="AN45" s="270"/>
      <c r="AO45" s="270"/>
      <c r="AP45" s="270"/>
      <c r="AQ45" s="270"/>
      <c r="AR45" s="270"/>
      <c r="AS45" s="270"/>
      <c r="AT45" s="270"/>
      <c r="AU45" s="270"/>
      <c r="AV45" s="270"/>
      <c r="AW45" s="270"/>
      <c r="AX45" s="270"/>
      <c r="AY45" s="270"/>
      <c r="AZ45" s="270"/>
      <c r="BA45" s="270"/>
      <c r="BB45" s="270"/>
      <c r="BC45" s="270"/>
      <c r="BD45" s="270"/>
      <c r="BE45" s="270"/>
      <c r="BF45" s="270"/>
      <c r="BG45" s="270"/>
      <c r="BH45" s="270"/>
      <c r="BI45" s="270"/>
      <c r="BJ45" s="270"/>
      <c r="BK45" s="270"/>
      <c r="BL45" s="270"/>
      <c r="BM45" s="270"/>
      <c r="BN45" s="270"/>
      <c r="BO45" s="270"/>
      <c r="BP45" s="270"/>
      <c r="BQ45" s="270"/>
      <c r="BR45" s="270"/>
      <c r="BS45" s="270"/>
      <c r="BT45" s="270"/>
      <c r="BU45" s="270"/>
      <c r="BV45" s="270"/>
      <c r="BW45" s="270"/>
      <c r="BX45" s="270"/>
      <c r="BY45" s="270"/>
      <c r="BZ45" s="270"/>
      <c r="CA45" s="270"/>
      <c r="CB45" s="270"/>
      <c r="CC45" s="270"/>
      <c r="CD45" s="270"/>
      <c r="CE45" s="270"/>
      <c r="CF45" s="270"/>
      <c r="CG45" s="270"/>
      <c r="CH45" s="270"/>
      <c r="CI45" s="270"/>
      <c r="CJ45" s="270"/>
      <c r="CK45" s="270"/>
      <c r="CL45" s="270"/>
      <c r="CM45" s="270"/>
      <c r="CN45" s="270"/>
      <c r="CO45" s="270"/>
      <c r="CP45" s="270"/>
      <c r="CQ45" s="270"/>
      <c r="CR45" s="270"/>
      <c r="CS45" s="270"/>
      <c r="CT45" s="270"/>
      <c r="CU45" s="270"/>
      <c r="CV45" s="270"/>
      <c r="CW45" s="270"/>
      <c r="CX45" s="270"/>
      <c r="CZ45" s="270"/>
      <c r="DA45" s="270"/>
      <c r="DB45" s="270"/>
      <c r="DC45" s="270"/>
      <c r="DD45" s="270"/>
      <c r="DE45" s="270"/>
      <c r="DF45" s="270"/>
      <c r="DG45" s="270"/>
      <c r="DH45" s="270"/>
      <c r="DI45" s="270"/>
      <c r="DJ45" s="270"/>
      <c r="DK45" s="270"/>
      <c r="DL45" s="270"/>
      <c r="DN45" s="251"/>
      <c r="DO45" s="251"/>
      <c r="DP45" s="251"/>
      <c r="DQ45" s="251"/>
      <c r="DR45" s="251"/>
      <c r="DS45" s="251"/>
      <c r="DT45" s="251"/>
      <c r="DU45" s="251"/>
      <c r="DV45" s="251"/>
      <c r="DW45" s="251"/>
      <c r="DX45" s="251"/>
      <c r="DY45" s="251"/>
      <c r="DZ45" s="251"/>
    </row>
    <row r="46" spans="34:135" x14ac:dyDescent="0.2">
      <c r="AH46" s="270"/>
      <c r="AI46" s="270"/>
      <c r="AJ46" s="270"/>
      <c r="AK46" s="270"/>
      <c r="AL46" s="270"/>
      <c r="AM46" s="270"/>
      <c r="AN46" s="270"/>
      <c r="AO46" s="270"/>
      <c r="AP46" s="270"/>
      <c r="AQ46" s="270"/>
      <c r="AR46" s="270"/>
      <c r="AS46" s="270"/>
      <c r="AT46" s="270"/>
      <c r="AU46" s="270"/>
      <c r="AV46" s="270"/>
      <c r="AW46" s="270"/>
      <c r="AX46" s="270"/>
      <c r="AY46" s="270"/>
      <c r="AZ46" s="270"/>
      <c r="BA46" s="270"/>
      <c r="BB46" s="270"/>
      <c r="BC46" s="270"/>
      <c r="BD46" s="270"/>
      <c r="BE46" s="270"/>
      <c r="BF46" s="270"/>
      <c r="BG46" s="270"/>
      <c r="BH46" s="270"/>
      <c r="BI46" s="270"/>
      <c r="BJ46" s="270"/>
      <c r="BK46" s="270"/>
      <c r="BL46" s="270"/>
      <c r="BM46" s="270"/>
      <c r="BN46" s="270"/>
      <c r="BO46" s="270"/>
      <c r="BP46" s="270"/>
      <c r="BQ46" s="270"/>
      <c r="BR46" s="270"/>
      <c r="BS46" s="270"/>
      <c r="BT46" s="270"/>
      <c r="BU46" s="270"/>
      <c r="BV46" s="270"/>
      <c r="BW46" s="270"/>
      <c r="BX46" s="270"/>
      <c r="BY46" s="270"/>
      <c r="BZ46" s="270"/>
      <c r="CA46" s="270"/>
      <c r="CB46" s="270"/>
      <c r="CC46" s="270"/>
      <c r="CD46" s="270"/>
      <c r="CE46" s="270"/>
      <c r="CF46" s="270"/>
      <c r="CG46" s="270"/>
      <c r="CH46" s="270"/>
      <c r="CI46" s="270"/>
      <c r="CJ46" s="270"/>
      <c r="CK46" s="270"/>
      <c r="CL46" s="270"/>
      <c r="CM46" s="270"/>
      <c r="CN46" s="270"/>
      <c r="CO46" s="270"/>
      <c r="CP46" s="270"/>
      <c r="CQ46" s="270"/>
      <c r="CR46" s="270"/>
      <c r="CS46" s="270"/>
      <c r="CT46" s="270"/>
      <c r="CU46" s="270"/>
      <c r="CV46" s="270"/>
      <c r="CW46" s="270"/>
      <c r="CX46" s="270"/>
      <c r="CZ46" s="270"/>
      <c r="DA46" s="270"/>
      <c r="DB46" s="270"/>
      <c r="DC46" s="270"/>
      <c r="DD46" s="270"/>
      <c r="DE46" s="270"/>
      <c r="DF46" s="270"/>
      <c r="DG46" s="270"/>
      <c r="DH46" s="270"/>
      <c r="DI46" s="270"/>
      <c r="DJ46" s="270"/>
      <c r="DK46" s="270"/>
      <c r="DL46" s="270"/>
      <c r="DN46" s="251"/>
      <c r="DO46" s="251"/>
      <c r="DP46" s="251"/>
      <c r="DQ46" s="251"/>
      <c r="DR46" s="251"/>
      <c r="DS46" s="251"/>
      <c r="DT46" s="251"/>
      <c r="DU46" s="251"/>
      <c r="DV46" s="251"/>
      <c r="DW46" s="251"/>
      <c r="DX46" s="251"/>
      <c r="DY46" s="251"/>
      <c r="DZ46" s="251"/>
    </row>
    <row r="47" spans="34:135" x14ac:dyDescent="0.2">
      <c r="AH47" s="270"/>
      <c r="AI47" s="270"/>
      <c r="AJ47" s="270"/>
      <c r="AK47" s="270"/>
      <c r="AL47" s="270"/>
      <c r="AM47" s="270"/>
      <c r="AN47" s="270"/>
      <c r="AO47" s="270"/>
      <c r="AP47" s="270"/>
      <c r="AQ47" s="270"/>
      <c r="AR47" s="270"/>
      <c r="AS47" s="270"/>
      <c r="AT47" s="270"/>
      <c r="AU47" s="270"/>
      <c r="AV47" s="270"/>
      <c r="AW47" s="270"/>
      <c r="AX47" s="270"/>
      <c r="AY47" s="270"/>
      <c r="AZ47" s="270"/>
      <c r="BA47" s="270"/>
      <c r="BB47" s="270"/>
      <c r="BC47" s="270"/>
      <c r="BD47" s="270"/>
      <c r="BE47" s="270"/>
      <c r="BF47" s="270"/>
      <c r="BG47" s="270"/>
      <c r="BH47" s="270"/>
      <c r="BI47" s="270"/>
      <c r="BJ47" s="270"/>
      <c r="BK47" s="270"/>
      <c r="BL47" s="270"/>
      <c r="BM47" s="270"/>
      <c r="BN47" s="270"/>
      <c r="BO47" s="270"/>
      <c r="BP47" s="270"/>
      <c r="BQ47" s="270"/>
      <c r="BR47" s="270"/>
      <c r="BS47" s="270"/>
      <c r="BT47" s="270"/>
      <c r="BU47" s="270"/>
      <c r="BV47" s="270"/>
      <c r="BW47" s="270"/>
      <c r="BX47" s="270"/>
      <c r="BY47" s="270"/>
      <c r="BZ47" s="270"/>
      <c r="CA47" s="270"/>
      <c r="CB47" s="270"/>
      <c r="CC47" s="270"/>
      <c r="CD47" s="270"/>
      <c r="CE47" s="270"/>
      <c r="CF47" s="270"/>
      <c r="CG47" s="270"/>
      <c r="CH47" s="270"/>
      <c r="CI47" s="270"/>
      <c r="CJ47" s="270"/>
      <c r="CK47" s="270"/>
      <c r="CL47" s="270"/>
      <c r="CM47" s="270"/>
      <c r="CN47" s="270"/>
      <c r="CO47" s="270"/>
      <c r="CP47" s="270"/>
      <c r="CQ47" s="270"/>
      <c r="CR47" s="270"/>
      <c r="CS47" s="270"/>
      <c r="CT47" s="270"/>
      <c r="CU47" s="270"/>
      <c r="CV47" s="270"/>
      <c r="CW47" s="270"/>
      <c r="CX47" s="270"/>
      <c r="CZ47" s="270"/>
      <c r="DA47" s="270"/>
      <c r="DB47" s="270"/>
      <c r="DC47" s="270"/>
      <c r="DD47" s="270"/>
      <c r="DE47" s="270"/>
      <c r="DF47" s="270"/>
      <c r="DG47" s="270"/>
      <c r="DH47" s="270"/>
      <c r="DI47" s="270"/>
      <c r="DJ47" s="270"/>
      <c r="DK47" s="270"/>
      <c r="DL47" s="270"/>
      <c r="DN47" s="251"/>
      <c r="DO47" s="251"/>
      <c r="DP47" s="251"/>
      <c r="DQ47" s="251"/>
      <c r="DR47" s="251"/>
      <c r="DS47" s="251"/>
      <c r="DT47" s="251"/>
      <c r="DU47" s="251"/>
      <c r="DV47" s="251"/>
      <c r="DW47" s="251"/>
      <c r="DX47" s="251"/>
      <c r="DY47" s="251"/>
      <c r="DZ47" s="251"/>
    </row>
    <row r="48" spans="34:135" x14ac:dyDescent="0.2">
      <c r="CL48" s="270"/>
      <c r="CM48" s="270"/>
      <c r="CN48" s="270"/>
      <c r="CO48" s="270"/>
      <c r="CP48" s="270"/>
      <c r="CQ48" s="270"/>
      <c r="CR48" s="270"/>
      <c r="CS48" s="270"/>
      <c r="CT48" s="270"/>
      <c r="CU48" s="270"/>
      <c r="CV48" s="270"/>
      <c r="CW48" s="270"/>
      <c r="CX48" s="270"/>
      <c r="CZ48" s="270"/>
      <c r="DA48" s="270"/>
      <c r="DB48" s="270"/>
      <c r="DC48" s="270"/>
      <c r="DD48" s="270"/>
      <c r="DE48" s="270"/>
      <c r="DF48" s="270"/>
      <c r="DG48" s="270"/>
      <c r="DH48" s="270"/>
      <c r="DI48" s="270"/>
      <c r="DJ48" s="270"/>
      <c r="DK48" s="270"/>
      <c r="DL48" s="270"/>
      <c r="DN48" s="251"/>
      <c r="DO48" s="251"/>
      <c r="DP48" s="251"/>
      <c r="DQ48" s="251"/>
      <c r="DR48" s="251"/>
      <c r="DS48" s="251"/>
      <c r="DT48" s="251"/>
      <c r="DU48" s="251"/>
      <c r="DV48" s="251"/>
      <c r="DW48" s="251"/>
      <c r="DX48" s="251"/>
      <c r="DY48" s="251"/>
      <c r="DZ48" s="251"/>
    </row>
    <row r="49" spans="90:130" x14ac:dyDescent="0.2">
      <c r="CL49" s="270"/>
      <c r="CM49" s="270"/>
      <c r="CN49" s="270"/>
      <c r="CO49" s="270"/>
      <c r="CP49" s="270"/>
      <c r="CQ49" s="270"/>
      <c r="CR49" s="270"/>
      <c r="CS49" s="270"/>
      <c r="CT49" s="270"/>
      <c r="CU49" s="270"/>
      <c r="CV49" s="270"/>
      <c r="CW49" s="270"/>
      <c r="CX49" s="270"/>
      <c r="CZ49" s="270"/>
      <c r="DA49" s="270"/>
      <c r="DB49" s="270"/>
      <c r="DC49" s="270"/>
      <c r="DD49" s="270"/>
      <c r="DE49" s="270"/>
      <c r="DF49" s="270"/>
      <c r="DG49" s="270"/>
      <c r="DH49" s="270"/>
      <c r="DI49" s="270"/>
      <c r="DJ49" s="270"/>
      <c r="DK49" s="270"/>
      <c r="DL49" s="270"/>
      <c r="DN49" s="251"/>
      <c r="DO49" s="251"/>
      <c r="DP49" s="251"/>
      <c r="DQ49" s="251"/>
      <c r="DR49" s="251"/>
      <c r="DS49" s="251"/>
      <c r="DT49" s="251"/>
      <c r="DU49" s="251"/>
      <c r="DV49" s="251"/>
      <c r="DW49" s="251"/>
      <c r="DX49" s="251"/>
      <c r="DY49" s="251"/>
      <c r="DZ49" s="251"/>
    </row>
  </sheetData>
  <autoFilter ref="B5:C13" xr:uid="{00000000-0001-0000-1A00-000000000000}"/>
  <mergeCells count="22">
    <mergeCell ref="E2:Q2"/>
    <mergeCell ref="E4:Q4"/>
    <mergeCell ref="S2:AE2"/>
    <mergeCell ref="S4:AE4"/>
    <mergeCell ref="FR2:GD3"/>
    <mergeCell ref="CZ4:DL4"/>
    <mergeCell ref="AH4:AT4"/>
    <mergeCell ref="AV4:BH4"/>
    <mergeCell ref="BJ4:BV4"/>
    <mergeCell ref="BX4:CJ4"/>
    <mergeCell ref="CL4:CX4"/>
    <mergeCell ref="GF2:GR3"/>
    <mergeCell ref="AH2:AT2"/>
    <mergeCell ref="AV2:BH2"/>
    <mergeCell ref="BJ2:BV2"/>
    <mergeCell ref="BX2:CJ2"/>
    <mergeCell ref="CL2:CX2"/>
    <mergeCell ref="CZ2:DL2"/>
    <mergeCell ref="DN2:DZ3"/>
    <mergeCell ref="EB2:EN3"/>
    <mergeCell ref="EP2:FB3"/>
    <mergeCell ref="FD2:FP3"/>
  </mergeCells>
  <phoneticPr fontId="65" type="noConversion"/>
  <pageMargins left="0.59055118110236227" right="0.39370078740157483" top="0.39370078740157483" bottom="0.98425196850393704" header="0" footer="0"/>
  <pageSetup paperSize="5" scale="85" orientation="portrait" r:id="rId1"/>
  <headerFooter alignWithMargins="0"/>
  <colBreaks count="1" manualBreakCount="1">
    <brk id="86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A8F35-61EB-4EE0-8E84-CD154F413CC0}">
  <sheetPr codeName="Hoja29"/>
  <dimension ref="A1:AO34"/>
  <sheetViews>
    <sheetView topLeftCell="Q1" workbookViewId="0">
      <pane ySplit="2" topLeftCell="A6" activePane="bottomLeft" state="frozen"/>
      <selection activeCell="Q37" sqref="Q37"/>
      <selection pane="bottomLeft" activeCell="Q37" sqref="A1:XFD1048576"/>
    </sheetView>
  </sheetViews>
  <sheetFormatPr baseColWidth="10" defaultRowHeight="12.75" x14ac:dyDescent="0.2"/>
  <cols>
    <col min="1" max="1" width="5.42578125" style="243" customWidth="1"/>
    <col min="2" max="2" width="9" style="243" bestFit="1" customWidth="1"/>
    <col min="3" max="3" width="31.5703125" style="243" customWidth="1"/>
    <col min="4" max="4" width="2" style="244" customWidth="1"/>
    <col min="5" max="5" width="17.42578125" style="244" hidden="1" customWidth="1"/>
    <col min="6" max="6" width="14.28515625" style="244" hidden="1" customWidth="1"/>
    <col min="7" max="9" width="16.5703125" style="243" hidden="1" customWidth="1"/>
    <col min="10" max="10" width="12.140625" style="243" hidden="1" customWidth="1"/>
    <col min="11" max="11" width="11.5703125" style="244" bestFit="1" customWidth="1"/>
    <col min="12" max="12" width="15.7109375" style="244" bestFit="1" customWidth="1"/>
    <col min="13" max="13" width="14.85546875" style="244" bestFit="1" customWidth="1"/>
    <col min="14" max="14" width="10.85546875" bestFit="1" customWidth="1"/>
    <col min="15" max="15" width="9.42578125" bestFit="1" customWidth="1"/>
    <col min="16" max="16" width="9" bestFit="1" customWidth="1"/>
    <col min="17" max="17" width="11.140625" bestFit="1" customWidth="1"/>
    <col min="18" max="18" width="11.140625" customWidth="1"/>
    <col min="19" max="19" width="8.140625" bestFit="1" customWidth="1"/>
    <col min="20" max="20" width="10.5703125" bestFit="1" customWidth="1"/>
    <col min="21" max="21" width="10.28515625" bestFit="1" customWidth="1"/>
    <col min="22" max="22" width="11.28515625" bestFit="1" customWidth="1"/>
    <col min="23" max="23" width="10.85546875" bestFit="1" customWidth="1"/>
    <col min="24" max="24" width="9.42578125" bestFit="1" customWidth="1"/>
    <col min="25" max="25" width="9" bestFit="1" customWidth="1"/>
    <col min="26" max="26" width="11.140625" bestFit="1" customWidth="1"/>
    <col min="27" max="27" width="8.140625" bestFit="1" customWidth="1"/>
    <col min="28" max="28" width="10.5703125" bestFit="1" customWidth="1"/>
    <col min="29" max="29" width="10.28515625" bestFit="1" customWidth="1"/>
    <col min="30" max="30" width="11.28515625" bestFit="1" customWidth="1"/>
    <col min="31" max="31" width="10.85546875" bestFit="1" customWidth="1"/>
    <col min="32" max="32" width="9.42578125" bestFit="1" customWidth="1"/>
    <col min="33" max="33" width="9" bestFit="1" customWidth="1"/>
    <col min="34" max="34" width="11.140625" bestFit="1" customWidth="1"/>
    <col min="35" max="35" width="8.140625" bestFit="1" customWidth="1"/>
    <col min="36" max="36" width="10.5703125" bestFit="1" customWidth="1"/>
    <col min="37" max="37" width="10.28515625" bestFit="1" customWidth="1"/>
    <col min="38" max="38" width="11.28515625" bestFit="1" customWidth="1"/>
    <col min="39" max="39" width="10.85546875" bestFit="1" customWidth="1"/>
  </cols>
  <sheetData>
    <row r="1" spans="2:41" ht="30.75" customHeight="1" thickBot="1" x14ac:dyDescent="0.25">
      <c r="E1" s="1047" t="s">
        <v>449</v>
      </c>
      <c r="F1" s="1048"/>
      <c r="G1" s="1048"/>
      <c r="H1" s="1048"/>
      <c r="I1" s="1048"/>
      <c r="J1" s="1048"/>
      <c r="K1" s="1048"/>
      <c r="L1" s="1048"/>
      <c r="M1" s="1048"/>
      <c r="N1" s="1049"/>
      <c r="O1" s="1092" t="s">
        <v>450</v>
      </c>
      <c r="P1" s="1093"/>
      <c r="Q1" s="1093"/>
      <c r="R1" s="1093"/>
      <c r="S1" s="1093"/>
      <c r="T1" s="1093"/>
      <c r="U1" s="1093"/>
      <c r="V1" s="1093"/>
      <c r="W1" s="1094"/>
      <c r="X1" s="1051" t="s">
        <v>451</v>
      </c>
      <c r="Y1" s="1052"/>
      <c r="Z1" s="1052"/>
      <c r="AA1" s="1052"/>
      <c r="AB1" s="1052"/>
      <c r="AC1" s="1052"/>
      <c r="AD1" s="1052"/>
      <c r="AE1" s="1052"/>
      <c r="AF1" s="1053"/>
      <c r="AG1" s="1091" t="s">
        <v>452</v>
      </c>
      <c r="AH1" s="1050"/>
      <c r="AI1" s="1050"/>
      <c r="AJ1" s="1050"/>
      <c r="AK1" s="1050"/>
      <c r="AL1" s="1050"/>
      <c r="AM1" s="1050"/>
      <c r="AN1" s="1050"/>
      <c r="AO1" s="1050"/>
    </row>
    <row r="2" spans="2:41" ht="144.75" thickBot="1" x14ac:dyDescent="0.25">
      <c r="C2" s="247" t="s">
        <v>542</v>
      </c>
      <c r="D2" s="682"/>
      <c r="E2" s="683" t="s">
        <v>479</v>
      </c>
      <c r="F2" s="684" t="s">
        <v>480</v>
      </c>
      <c r="G2" s="685" t="s">
        <v>493</v>
      </c>
      <c r="H2" s="685" t="s">
        <v>494</v>
      </c>
      <c r="I2" s="685"/>
      <c r="J2" s="685" t="s">
        <v>481</v>
      </c>
      <c r="K2" s="685" t="s">
        <v>482</v>
      </c>
      <c r="L2" s="685" t="s">
        <v>477</v>
      </c>
      <c r="M2" s="685" t="s">
        <v>483</v>
      </c>
      <c r="N2" s="686" t="s">
        <v>484</v>
      </c>
      <c r="O2" s="296" t="s">
        <v>216</v>
      </c>
      <c r="P2" s="296" t="s">
        <v>217</v>
      </c>
      <c r="Q2" s="685" t="s">
        <v>517</v>
      </c>
      <c r="R2" s="685" t="s">
        <v>518</v>
      </c>
      <c r="S2" s="685" t="s">
        <v>481</v>
      </c>
      <c r="T2" s="685" t="s">
        <v>482</v>
      </c>
      <c r="U2" s="295" t="s">
        <v>519</v>
      </c>
      <c r="V2" s="295" t="s">
        <v>423</v>
      </c>
      <c r="W2" s="794" t="s">
        <v>524</v>
      </c>
      <c r="X2" s="799" t="s">
        <v>216</v>
      </c>
      <c r="Y2" s="296" t="s">
        <v>217</v>
      </c>
      <c r="Z2" s="685" t="s">
        <v>517</v>
      </c>
      <c r="AA2" s="685" t="s">
        <v>518</v>
      </c>
      <c r="AB2" s="685" t="s">
        <v>481</v>
      </c>
      <c r="AC2" s="685" t="s">
        <v>482</v>
      </c>
      <c r="AD2" s="295" t="s">
        <v>519</v>
      </c>
      <c r="AE2" s="295" t="s">
        <v>423</v>
      </c>
      <c r="AF2" s="800" t="s">
        <v>424</v>
      </c>
      <c r="AG2" s="296" t="s">
        <v>216</v>
      </c>
      <c r="AH2" s="296" t="s">
        <v>217</v>
      </c>
      <c r="AI2" s="685" t="s">
        <v>517</v>
      </c>
      <c r="AJ2" s="685" t="s">
        <v>518</v>
      </c>
      <c r="AK2" s="685" t="s">
        <v>481</v>
      </c>
      <c r="AL2" s="685" t="s">
        <v>482</v>
      </c>
      <c r="AM2" s="295" t="s">
        <v>519</v>
      </c>
      <c r="AN2" s="295" t="s">
        <v>423</v>
      </c>
      <c r="AO2" s="297" t="s">
        <v>424</v>
      </c>
    </row>
    <row r="3" spans="2:41" ht="6" customHeight="1" thickBot="1" x14ac:dyDescent="0.25">
      <c r="E3" s="689"/>
      <c r="F3" s="690"/>
      <c r="G3" s="691"/>
      <c r="H3" s="691"/>
      <c r="I3" s="691"/>
      <c r="J3" s="691"/>
      <c r="K3" s="690"/>
      <c r="L3" s="690"/>
      <c r="M3" s="690"/>
      <c r="N3" s="692"/>
      <c r="X3" s="801"/>
      <c r="Y3" s="802"/>
      <c r="Z3" s="802"/>
      <c r="AA3" s="802"/>
      <c r="AB3" s="802"/>
      <c r="AC3" s="802"/>
      <c r="AD3" s="802"/>
      <c r="AE3" s="802"/>
      <c r="AF3" s="692"/>
    </row>
    <row r="4" spans="2:41" ht="6" customHeight="1" x14ac:dyDescent="0.2">
      <c r="E4" s="298"/>
      <c r="F4" s="299"/>
      <c r="G4" s="299"/>
      <c r="H4" s="299"/>
      <c r="I4" s="299"/>
      <c r="J4" s="299"/>
      <c r="K4" s="299"/>
      <c r="L4" s="299"/>
      <c r="M4" s="299"/>
      <c r="N4" s="300"/>
      <c r="O4" s="687"/>
      <c r="P4" s="300"/>
      <c r="Q4" s="300"/>
      <c r="R4" s="300"/>
      <c r="S4" s="300"/>
      <c r="T4" s="300"/>
      <c r="U4" s="300"/>
      <c r="V4" s="300"/>
      <c r="W4" s="795"/>
      <c r="X4" s="803"/>
      <c r="Y4" s="300"/>
      <c r="Z4" s="300"/>
      <c r="AA4" s="300"/>
      <c r="AB4" s="300"/>
      <c r="AC4" s="300"/>
      <c r="AD4" s="300"/>
      <c r="AE4" s="300"/>
      <c r="AF4" s="300"/>
      <c r="AG4" s="687"/>
      <c r="AH4" s="300"/>
      <c r="AI4" s="300"/>
      <c r="AJ4" s="300"/>
      <c r="AK4" s="300"/>
      <c r="AL4" s="300"/>
      <c r="AM4" s="300"/>
    </row>
    <row r="5" spans="2:41" ht="13.5" thickBot="1" x14ac:dyDescent="0.25">
      <c r="B5" s="287" t="s">
        <v>93</v>
      </c>
      <c r="C5" s="288" t="s">
        <v>94</v>
      </c>
      <c r="E5" s="614"/>
      <c r="F5" s="615"/>
      <c r="G5" s="615"/>
      <c r="H5" s="615"/>
      <c r="I5" s="615"/>
      <c r="J5" s="615"/>
      <c r="K5" s="615"/>
      <c r="L5" s="615"/>
      <c r="M5" s="615"/>
      <c r="N5" s="616"/>
      <c r="O5" s="688"/>
      <c r="P5" s="616"/>
      <c r="Q5" s="616"/>
      <c r="R5" s="616"/>
      <c r="S5" s="616"/>
      <c r="T5" s="616"/>
      <c r="U5" s="616"/>
      <c r="V5" s="616"/>
      <c r="W5" s="796"/>
      <c r="X5" s="809"/>
      <c r="Y5" s="810"/>
      <c r="Z5" s="810"/>
      <c r="AA5" s="810"/>
      <c r="AB5" s="810"/>
      <c r="AC5" s="810"/>
      <c r="AD5" s="810"/>
      <c r="AE5" s="810"/>
      <c r="AF5" s="810"/>
      <c r="AG5" s="688"/>
      <c r="AH5" s="616"/>
      <c r="AI5" s="616"/>
      <c r="AJ5" s="616"/>
      <c r="AK5" s="616"/>
      <c r="AL5" s="616"/>
      <c r="AM5" s="616"/>
    </row>
    <row r="6" spans="2:41" x14ac:dyDescent="0.2">
      <c r="B6" s="303">
        <v>107307</v>
      </c>
      <c r="C6" s="147" t="s">
        <v>95</v>
      </c>
      <c r="D6" s="301"/>
      <c r="E6" s="693">
        <v>5784</v>
      </c>
      <c r="F6" s="681">
        <v>2707</v>
      </c>
      <c r="G6" s="269">
        <v>763</v>
      </c>
      <c r="H6" s="269">
        <v>412</v>
      </c>
      <c r="I6" s="269"/>
      <c r="J6" s="609">
        <v>2600</v>
      </c>
      <c r="K6" s="609">
        <v>232</v>
      </c>
      <c r="L6" s="609">
        <v>171</v>
      </c>
      <c r="M6" s="609">
        <v>100</v>
      </c>
      <c r="N6" s="694">
        <v>655</v>
      </c>
      <c r="O6" s="693">
        <v>5783</v>
      </c>
      <c r="P6" s="681">
        <v>2726</v>
      </c>
      <c r="Q6" s="269">
        <v>1854</v>
      </c>
      <c r="R6" s="269">
        <v>1046</v>
      </c>
      <c r="S6" s="609">
        <v>2642</v>
      </c>
      <c r="T6" s="609">
        <v>240</v>
      </c>
      <c r="U6" s="770">
        <v>196</v>
      </c>
      <c r="V6" s="609">
        <v>119</v>
      </c>
      <c r="W6" s="797">
        <v>887</v>
      </c>
      <c r="X6" s="811">
        <v>5881</v>
      </c>
      <c r="Y6" s="812">
        <v>2774</v>
      </c>
      <c r="Z6" s="813">
        <v>1891</v>
      </c>
      <c r="AA6" s="813">
        <v>1057</v>
      </c>
      <c r="AB6" s="814">
        <v>2637</v>
      </c>
      <c r="AC6" s="814">
        <v>205</v>
      </c>
      <c r="AD6" s="815">
        <v>164</v>
      </c>
      <c r="AE6" s="609">
        <v>111</v>
      </c>
      <c r="AF6" s="816">
        <v>841</v>
      </c>
      <c r="AG6" s="798"/>
      <c r="AH6" s="617"/>
      <c r="AI6" s="619"/>
      <c r="AJ6" s="618"/>
      <c r="AK6" s="617"/>
      <c r="AL6" s="617"/>
      <c r="AM6" s="617"/>
    </row>
    <row r="7" spans="2:41" x14ac:dyDescent="0.2">
      <c r="B7" s="303">
        <v>107308</v>
      </c>
      <c r="C7" s="147" t="s">
        <v>96</v>
      </c>
      <c r="D7" s="301"/>
      <c r="E7" s="693">
        <v>3504</v>
      </c>
      <c r="F7" s="681">
        <v>1664</v>
      </c>
      <c r="G7" s="269">
        <v>500</v>
      </c>
      <c r="H7" s="269">
        <v>226</v>
      </c>
      <c r="I7" s="269"/>
      <c r="J7" s="609">
        <v>1309</v>
      </c>
      <c r="K7" s="609">
        <v>200</v>
      </c>
      <c r="L7" s="609">
        <v>449</v>
      </c>
      <c r="M7" s="609">
        <v>89</v>
      </c>
      <c r="N7" s="694">
        <v>603</v>
      </c>
      <c r="O7" s="693">
        <v>3546</v>
      </c>
      <c r="P7" s="681">
        <v>1710</v>
      </c>
      <c r="Q7" s="269">
        <v>1216</v>
      </c>
      <c r="R7" s="269">
        <v>558</v>
      </c>
      <c r="S7" s="609">
        <v>1285</v>
      </c>
      <c r="T7" s="609">
        <v>204</v>
      </c>
      <c r="U7" s="770">
        <v>465</v>
      </c>
      <c r="V7" s="609">
        <v>89</v>
      </c>
      <c r="W7" s="797">
        <v>672</v>
      </c>
      <c r="X7" s="693">
        <v>3593</v>
      </c>
      <c r="Y7" s="681">
        <v>1726</v>
      </c>
      <c r="Z7" s="269">
        <v>1217</v>
      </c>
      <c r="AA7" s="269">
        <v>561</v>
      </c>
      <c r="AB7" s="609">
        <v>1319</v>
      </c>
      <c r="AC7" s="609">
        <v>200</v>
      </c>
      <c r="AD7" s="770">
        <v>492</v>
      </c>
      <c r="AE7" s="609">
        <v>89</v>
      </c>
      <c r="AF7" s="694">
        <v>641</v>
      </c>
      <c r="AG7" s="798"/>
      <c r="AH7" s="617"/>
      <c r="AI7" s="619"/>
      <c r="AJ7" s="618"/>
      <c r="AK7" s="617"/>
      <c r="AL7" s="617"/>
      <c r="AM7" s="617"/>
    </row>
    <row r="8" spans="2:41" x14ac:dyDescent="0.2">
      <c r="B8" s="303">
        <v>107353</v>
      </c>
      <c r="C8" s="147" t="s">
        <v>97</v>
      </c>
      <c r="D8" s="301"/>
      <c r="E8" s="693">
        <v>1891</v>
      </c>
      <c r="F8" s="681">
        <v>772</v>
      </c>
      <c r="G8" s="269">
        <v>304</v>
      </c>
      <c r="H8" s="269">
        <v>147</v>
      </c>
      <c r="I8" s="269"/>
      <c r="J8" s="609">
        <v>848</v>
      </c>
      <c r="K8" s="609">
        <v>145</v>
      </c>
      <c r="L8" s="609">
        <v>164</v>
      </c>
      <c r="M8" s="609">
        <v>81</v>
      </c>
      <c r="N8" s="694">
        <v>362</v>
      </c>
      <c r="O8" s="693">
        <v>1967</v>
      </c>
      <c r="P8" s="681">
        <v>861</v>
      </c>
      <c r="Q8" s="269">
        <v>723</v>
      </c>
      <c r="R8" s="269">
        <v>341</v>
      </c>
      <c r="S8" s="609">
        <v>848</v>
      </c>
      <c r="T8" s="609">
        <v>150</v>
      </c>
      <c r="U8" s="609">
        <v>180</v>
      </c>
      <c r="V8" s="609">
        <v>81</v>
      </c>
      <c r="W8" s="797">
        <v>449</v>
      </c>
      <c r="X8" s="693">
        <v>2179</v>
      </c>
      <c r="Y8" s="681">
        <v>916</v>
      </c>
      <c r="Z8" s="269">
        <v>781</v>
      </c>
      <c r="AA8" s="269">
        <v>341</v>
      </c>
      <c r="AB8" s="609">
        <v>847</v>
      </c>
      <c r="AC8" s="609">
        <v>171</v>
      </c>
      <c r="AD8" s="609">
        <v>184</v>
      </c>
      <c r="AE8" s="609">
        <v>66</v>
      </c>
      <c r="AF8" s="694">
        <v>545</v>
      </c>
      <c r="AG8" s="798"/>
      <c r="AH8" s="617"/>
      <c r="AI8" s="619"/>
      <c r="AJ8" s="618"/>
      <c r="AK8" s="617"/>
      <c r="AL8" s="617"/>
      <c r="AM8" s="617"/>
    </row>
    <row r="9" spans="2:41" x14ac:dyDescent="0.2">
      <c r="B9" s="303">
        <v>107356</v>
      </c>
      <c r="C9" s="147" t="s">
        <v>98</v>
      </c>
      <c r="D9" s="301"/>
      <c r="E9" s="693">
        <v>2883</v>
      </c>
      <c r="F9" s="681">
        <v>1351</v>
      </c>
      <c r="G9" s="269">
        <v>512</v>
      </c>
      <c r="H9" s="269">
        <v>210</v>
      </c>
      <c r="I9" s="269"/>
      <c r="J9" s="609">
        <v>763</v>
      </c>
      <c r="K9" s="609">
        <v>176</v>
      </c>
      <c r="L9" s="609">
        <v>235</v>
      </c>
      <c r="M9" s="609">
        <v>81</v>
      </c>
      <c r="N9" s="694">
        <v>498</v>
      </c>
      <c r="O9" s="693">
        <v>2825</v>
      </c>
      <c r="P9" s="681">
        <v>1337</v>
      </c>
      <c r="Q9" s="269">
        <v>1022</v>
      </c>
      <c r="R9" s="269">
        <v>524</v>
      </c>
      <c r="S9" s="609">
        <v>881</v>
      </c>
      <c r="T9" s="609">
        <v>147</v>
      </c>
      <c r="U9" s="609">
        <v>249</v>
      </c>
      <c r="V9" s="609">
        <v>82</v>
      </c>
      <c r="W9" s="797">
        <v>547</v>
      </c>
      <c r="X9" s="693">
        <v>2836</v>
      </c>
      <c r="Y9" s="681">
        <v>1360</v>
      </c>
      <c r="Z9" s="269">
        <v>1033</v>
      </c>
      <c r="AA9" s="269">
        <v>513</v>
      </c>
      <c r="AB9" s="609">
        <v>1003</v>
      </c>
      <c r="AC9" s="609">
        <v>163</v>
      </c>
      <c r="AD9" s="609">
        <v>248</v>
      </c>
      <c r="AE9" s="609">
        <v>58</v>
      </c>
      <c r="AF9" s="694">
        <v>536</v>
      </c>
      <c r="AG9" s="798"/>
      <c r="AH9" s="617"/>
      <c r="AI9" s="619"/>
      <c r="AJ9" s="618"/>
      <c r="AK9" s="617"/>
      <c r="AL9" s="617"/>
      <c r="AM9" s="617"/>
    </row>
    <row r="10" spans="2:41" x14ac:dyDescent="0.2">
      <c r="B10" s="303">
        <v>107357</v>
      </c>
      <c r="C10" s="147" t="s">
        <v>99</v>
      </c>
      <c r="D10" s="301"/>
      <c r="E10" s="693">
        <v>2779</v>
      </c>
      <c r="F10" s="681">
        <v>1182</v>
      </c>
      <c r="G10" s="269">
        <v>529</v>
      </c>
      <c r="H10" s="269">
        <v>231</v>
      </c>
      <c r="I10" s="269"/>
      <c r="J10" s="609">
        <v>1732</v>
      </c>
      <c r="K10" s="609">
        <v>172</v>
      </c>
      <c r="L10" s="609">
        <v>489</v>
      </c>
      <c r="M10" s="609">
        <v>80</v>
      </c>
      <c r="N10" s="694">
        <v>508</v>
      </c>
      <c r="O10" s="693">
        <v>2846</v>
      </c>
      <c r="P10" s="681">
        <v>1211</v>
      </c>
      <c r="Q10" s="269">
        <v>1093</v>
      </c>
      <c r="R10" s="269">
        <v>534</v>
      </c>
      <c r="S10" s="609">
        <v>1875</v>
      </c>
      <c r="T10" s="609">
        <v>142</v>
      </c>
      <c r="U10" s="609">
        <v>502</v>
      </c>
      <c r="V10" s="609">
        <v>69</v>
      </c>
      <c r="W10" s="797">
        <v>559</v>
      </c>
      <c r="X10" s="693">
        <v>2894</v>
      </c>
      <c r="Y10" s="681">
        <v>1271</v>
      </c>
      <c r="Z10" s="269">
        <v>1113</v>
      </c>
      <c r="AA10" s="269">
        <v>545</v>
      </c>
      <c r="AB10" s="609">
        <v>2025</v>
      </c>
      <c r="AC10" s="609">
        <v>151</v>
      </c>
      <c r="AD10" s="609">
        <v>520</v>
      </c>
      <c r="AE10" s="609">
        <v>77</v>
      </c>
      <c r="AF10" s="694">
        <v>533</v>
      </c>
      <c r="AG10" s="798"/>
      <c r="AH10" s="617"/>
      <c r="AI10" s="619"/>
      <c r="AJ10" s="618"/>
      <c r="AK10" s="617"/>
      <c r="AL10" s="617"/>
      <c r="AM10" s="617"/>
    </row>
    <row r="11" spans="2:41" x14ac:dyDescent="0.2">
      <c r="B11" s="303">
        <v>107400</v>
      </c>
      <c r="C11" s="147" t="s">
        <v>100</v>
      </c>
      <c r="D11" s="301"/>
      <c r="E11" s="693">
        <v>136</v>
      </c>
      <c r="F11" s="681">
        <v>47</v>
      </c>
      <c r="G11" s="269">
        <v>15</v>
      </c>
      <c r="H11" s="269">
        <v>5</v>
      </c>
      <c r="I11" s="269"/>
      <c r="J11" s="609">
        <v>26</v>
      </c>
      <c r="K11" s="609">
        <v>2</v>
      </c>
      <c r="L11" s="609">
        <v>0</v>
      </c>
      <c r="M11" s="609">
        <v>1</v>
      </c>
      <c r="N11" s="694">
        <v>9</v>
      </c>
      <c r="O11" s="693">
        <v>135</v>
      </c>
      <c r="P11" s="681">
        <v>47</v>
      </c>
      <c r="Q11" s="269">
        <v>40</v>
      </c>
      <c r="R11" s="269">
        <v>28</v>
      </c>
      <c r="S11" s="609">
        <v>23</v>
      </c>
      <c r="T11" s="609">
        <v>1</v>
      </c>
      <c r="U11" s="609">
        <v>0</v>
      </c>
      <c r="V11" s="609">
        <v>0</v>
      </c>
      <c r="W11" s="797">
        <v>8</v>
      </c>
      <c r="X11" s="693">
        <v>136</v>
      </c>
      <c r="Y11" s="681">
        <v>46</v>
      </c>
      <c r="Z11" s="269">
        <v>34</v>
      </c>
      <c r="AA11" s="269">
        <v>30</v>
      </c>
      <c r="AB11" s="609">
        <v>27</v>
      </c>
      <c r="AC11" s="609">
        <v>1</v>
      </c>
      <c r="AD11" s="609">
        <v>0</v>
      </c>
      <c r="AE11" s="609">
        <v>0</v>
      </c>
      <c r="AF11" s="694">
        <v>8</v>
      </c>
      <c r="AG11" s="798"/>
      <c r="AH11" s="617"/>
      <c r="AI11" s="619"/>
      <c r="AJ11" s="618"/>
      <c r="AK11" s="617"/>
      <c r="AL11" s="617"/>
      <c r="AM11" s="617"/>
    </row>
    <row r="12" spans="2:41" ht="13.5" thickBot="1" x14ac:dyDescent="0.25">
      <c r="B12" s="302">
        <v>107756</v>
      </c>
      <c r="C12" s="149" t="s">
        <v>101</v>
      </c>
      <c r="D12" s="301"/>
      <c r="E12" s="693">
        <v>830</v>
      </c>
      <c r="F12" s="681">
        <v>414</v>
      </c>
      <c r="G12" s="269">
        <v>110</v>
      </c>
      <c r="H12" s="269">
        <v>61</v>
      </c>
      <c r="I12" s="269"/>
      <c r="J12" s="609">
        <v>427</v>
      </c>
      <c r="K12" s="609">
        <v>48</v>
      </c>
      <c r="L12" s="609">
        <v>115</v>
      </c>
      <c r="M12" s="609">
        <v>24</v>
      </c>
      <c r="N12" s="694">
        <v>131</v>
      </c>
      <c r="O12" s="693">
        <v>893</v>
      </c>
      <c r="P12" s="681">
        <v>419</v>
      </c>
      <c r="Q12" s="269">
        <v>254</v>
      </c>
      <c r="R12" s="269">
        <v>139</v>
      </c>
      <c r="S12" s="609">
        <v>414</v>
      </c>
      <c r="T12" s="609">
        <v>56</v>
      </c>
      <c r="U12" s="609">
        <v>120</v>
      </c>
      <c r="V12" s="609">
        <v>20</v>
      </c>
      <c r="W12" s="797">
        <v>171</v>
      </c>
      <c r="X12" s="804">
        <v>911</v>
      </c>
      <c r="Y12" s="805">
        <v>421</v>
      </c>
      <c r="Z12" s="806">
        <v>261</v>
      </c>
      <c r="AA12" s="806">
        <v>143</v>
      </c>
      <c r="AB12" s="807">
        <v>511</v>
      </c>
      <c r="AC12" s="807">
        <v>54</v>
      </c>
      <c r="AD12" s="807">
        <v>127</v>
      </c>
      <c r="AE12" s="807">
        <v>19</v>
      </c>
      <c r="AF12" s="808">
        <v>172</v>
      </c>
      <c r="AG12" s="798"/>
      <c r="AH12" s="617"/>
      <c r="AI12" s="619"/>
      <c r="AJ12" s="618"/>
      <c r="AK12" s="617"/>
      <c r="AL12" s="617"/>
      <c r="AM12" s="617"/>
    </row>
    <row r="13" spans="2:41" x14ac:dyDescent="0.2">
      <c r="D13" s="243"/>
      <c r="E13" s="251"/>
      <c r="F13" s="251"/>
      <c r="G13" s="251"/>
      <c r="H13" s="251"/>
      <c r="I13" s="251"/>
      <c r="J13" s="251"/>
      <c r="K13" s="251"/>
      <c r="L13" s="251"/>
      <c r="M13" s="251"/>
      <c r="N13" s="251"/>
    </row>
    <row r="14" spans="2:41" x14ac:dyDescent="0.2">
      <c r="D14" s="243"/>
      <c r="E14" s="251"/>
      <c r="F14" s="251"/>
      <c r="G14" s="251"/>
      <c r="H14" s="251"/>
      <c r="I14" s="251"/>
      <c r="J14" s="251"/>
      <c r="K14" s="251"/>
      <c r="L14" s="251"/>
      <c r="M14" s="251"/>
      <c r="N14" s="251"/>
    </row>
    <row r="15" spans="2:41" x14ac:dyDescent="0.2">
      <c r="D15" s="243"/>
      <c r="E15" s="251"/>
      <c r="F15" s="251"/>
      <c r="G15" s="251"/>
      <c r="H15" s="251"/>
      <c r="I15" s="251"/>
      <c r="J15" s="251"/>
      <c r="K15" s="251"/>
      <c r="L15" s="251"/>
      <c r="M15" s="251"/>
      <c r="N15" s="251"/>
    </row>
    <row r="16" spans="2:41" x14ac:dyDescent="0.2">
      <c r="D16" s="243"/>
      <c r="E16" s="251"/>
      <c r="F16" s="251"/>
      <c r="G16" s="251"/>
      <c r="H16" s="251"/>
      <c r="I16" s="251"/>
      <c r="J16" s="251"/>
      <c r="K16" s="251"/>
      <c r="L16" s="251"/>
      <c r="M16" s="251"/>
      <c r="N16" s="251"/>
    </row>
    <row r="17" spans="4:23" x14ac:dyDescent="0.2">
      <c r="D17" s="243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</row>
    <row r="18" spans="4:23" x14ac:dyDescent="0.2">
      <c r="D18" s="243"/>
      <c r="E18" s="251"/>
      <c r="F18" s="251"/>
      <c r="G18" s="251"/>
      <c r="H18" s="251"/>
      <c r="I18" s="251"/>
      <c r="J18" s="251"/>
      <c r="K18" s="251"/>
      <c r="L18" s="251"/>
      <c r="M18" s="251"/>
      <c r="N18" s="251"/>
    </row>
    <row r="19" spans="4:23" x14ac:dyDescent="0.2">
      <c r="D19" s="243"/>
      <c r="E19" s="251"/>
      <c r="F19" s="251"/>
      <c r="G19" s="251"/>
      <c r="H19" s="251"/>
      <c r="I19" s="251"/>
      <c r="J19" s="251"/>
      <c r="K19" s="251"/>
      <c r="L19" s="251"/>
      <c r="M19" s="251"/>
      <c r="N19" s="251"/>
    </row>
    <row r="20" spans="4:23" x14ac:dyDescent="0.2">
      <c r="E20" s="251"/>
      <c r="F20" s="251"/>
      <c r="G20" s="251"/>
      <c r="H20" s="251"/>
      <c r="I20" s="251"/>
      <c r="J20" s="251"/>
      <c r="K20" s="251"/>
      <c r="L20" s="251"/>
      <c r="M20" s="251"/>
      <c r="N20" s="251"/>
    </row>
    <row r="21" spans="4:23" x14ac:dyDescent="0.2">
      <c r="E21" s="251"/>
      <c r="F21" s="251"/>
      <c r="G21" s="251"/>
      <c r="H21" s="251"/>
      <c r="I21" s="251"/>
      <c r="J21" s="251" t="s">
        <v>478</v>
      </c>
      <c r="K21" s="251"/>
      <c r="L21" s="251"/>
      <c r="M21" s="251"/>
      <c r="N21" s="251"/>
    </row>
    <row r="22" spans="4:23" x14ac:dyDescent="0.2">
      <c r="E22" s="251"/>
      <c r="F22" s="251"/>
      <c r="G22" s="251"/>
      <c r="H22" s="251"/>
      <c r="I22" s="251"/>
      <c r="J22" s="251"/>
      <c r="K22" s="251"/>
      <c r="L22" s="251"/>
      <c r="M22" s="251"/>
      <c r="N22" s="251"/>
    </row>
    <row r="23" spans="4:23" x14ac:dyDescent="0.2">
      <c r="E23" s="251"/>
      <c r="F23" s="251"/>
      <c r="G23" s="251"/>
      <c r="H23" s="251"/>
      <c r="I23" s="251"/>
      <c r="J23" s="251"/>
      <c r="K23" s="251"/>
      <c r="L23" s="251"/>
      <c r="M23" s="251"/>
      <c r="N23" s="251"/>
    </row>
    <row r="24" spans="4:23" x14ac:dyDescent="0.2">
      <c r="E24" s="251"/>
      <c r="F24" s="251"/>
      <c r="G24" s="251"/>
      <c r="H24" s="251"/>
      <c r="I24" s="251"/>
      <c r="J24" s="251"/>
      <c r="K24" s="251"/>
      <c r="L24" s="251"/>
      <c r="M24" s="251"/>
      <c r="N24" s="251"/>
    </row>
    <row r="25" spans="4:23" x14ac:dyDescent="0.2">
      <c r="E25" s="251"/>
      <c r="F25" s="251"/>
      <c r="G25" s="251"/>
      <c r="H25" s="251"/>
      <c r="I25" s="251"/>
      <c r="J25" s="251"/>
      <c r="K25" s="251"/>
      <c r="L25" s="251"/>
      <c r="M25" s="251"/>
      <c r="N25" s="251"/>
    </row>
    <row r="26" spans="4:23" x14ac:dyDescent="0.2">
      <c r="E26" s="251"/>
      <c r="F26" s="251"/>
      <c r="G26" s="251"/>
      <c r="H26" s="251"/>
      <c r="I26" s="251"/>
      <c r="J26" s="251"/>
      <c r="K26" s="251"/>
      <c r="L26" s="251"/>
      <c r="M26" s="251"/>
      <c r="N26" s="251"/>
    </row>
    <row r="27" spans="4:23" x14ac:dyDescent="0.2">
      <c r="E27" s="251"/>
      <c r="F27" s="251"/>
      <c r="G27" s="251"/>
      <c r="H27" s="251"/>
      <c r="I27" s="251"/>
      <c r="J27" s="251"/>
      <c r="K27" s="251"/>
      <c r="L27" s="251"/>
      <c r="M27" s="251"/>
      <c r="N27" s="251"/>
    </row>
    <row r="28" spans="4:23" x14ac:dyDescent="0.2">
      <c r="E28" s="251"/>
      <c r="F28" s="251"/>
      <c r="G28" s="251"/>
      <c r="H28" s="251"/>
      <c r="I28" s="251"/>
      <c r="J28" s="251"/>
      <c r="K28" s="251"/>
      <c r="L28" s="251"/>
      <c r="M28" s="251"/>
      <c r="N28" s="251"/>
    </row>
    <row r="29" spans="4:23" x14ac:dyDescent="0.2">
      <c r="E29" s="251"/>
      <c r="F29" s="251"/>
      <c r="G29" s="251"/>
      <c r="H29" s="251"/>
      <c r="I29" s="251"/>
      <c r="J29" s="251"/>
      <c r="K29" s="251"/>
      <c r="L29" s="251"/>
      <c r="M29" s="251"/>
      <c r="N29" s="251"/>
    </row>
    <row r="30" spans="4:23" x14ac:dyDescent="0.2">
      <c r="E30" s="251"/>
      <c r="F30" s="251"/>
      <c r="G30" s="251"/>
      <c r="H30" s="251"/>
      <c r="I30" s="251"/>
      <c r="J30" s="251"/>
      <c r="K30" s="251"/>
      <c r="L30" s="251"/>
      <c r="M30" s="251"/>
      <c r="N30" s="251"/>
    </row>
    <row r="31" spans="4:23" x14ac:dyDescent="0.2">
      <c r="E31" s="251"/>
      <c r="F31" s="251"/>
      <c r="G31" s="251"/>
      <c r="H31" s="251"/>
      <c r="I31" s="251"/>
      <c r="J31" s="251"/>
      <c r="K31" s="251"/>
      <c r="L31" s="251"/>
      <c r="M31" s="251"/>
      <c r="N31" s="251"/>
    </row>
    <row r="32" spans="4:23" x14ac:dyDescent="0.2">
      <c r="E32" s="251"/>
      <c r="F32" s="251"/>
      <c r="G32" s="251"/>
      <c r="H32" s="251"/>
      <c r="I32" s="251"/>
      <c r="J32" s="251"/>
      <c r="K32" s="251"/>
      <c r="L32" s="251"/>
      <c r="M32" s="251"/>
      <c r="N32" s="251"/>
    </row>
    <row r="33" spans="5:13" x14ac:dyDescent="0.2">
      <c r="E33" s="250"/>
      <c r="F33" s="250"/>
      <c r="G33" s="250"/>
      <c r="H33" s="250"/>
      <c r="I33" s="250"/>
      <c r="J33" s="250"/>
      <c r="K33" s="250"/>
      <c r="L33" s="250"/>
      <c r="M33" s="250"/>
    </row>
    <row r="34" spans="5:13" x14ac:dyDescent="0.2">
      <c r="E34" s="250"/>
      <c r="F34" s="250"/>
      <c r="G34" s="250"/>
      <c r="H34" s="250"/>
      <c r="I34" s="250"/>
      <c r="J34" s="250"/>
      <c r="K34" s="250"/>
      <c r="L34" s="250"/>
      <c r="M34" s="250"/>
    </row>
  </sheetData>
  <autoFilter ref="B5:C12" xr:uid="{00000000-0001-0000-1B00-000000000000}"/>
  <mergeCells count="4">
    <mergeCell ref="E1:N1"/>
    <mergeCell ref="O1:W1"/>
    <mergeCell ref="AG1:AO1"/>
    <mergeCell ref="X1:AF1"/>
  </mergeCells>
  <dataValidations count="1">
    <dataValidation allowBlank="1" showInputMessage="1" errorTitle="Error de ingreso" error="Debe ingresar sólo números enteros positivos." sqref="N2 W2 AF2 AO2" xr:uid="{33FCC76E-F862-423D-A97C-EB45ADC48C9E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C1F29-B9EB-468D-957B-B757F2E1F713}">
  <sheetPr codeName="Hoja1">
    <tabColor theme="4" tint="0.39997558519241921"/>
  </sheetPr>
  <dimension ref="B2:XFC23"/>
  <sheetViews>
    <sheetView tabSelected="1" zoomScale="70" zoomScaleNormal="70" workbookViewId="0">
      <selection activeCell="XFD3" sqref="XFD3"/>
    </sheetView>
  </sheetViews>
  <sheetFormatPr baseColWidth="10" defaultColWidth="0" defaultRowHeight="12.75" x14ac:dyDescent="0.2"/>
  <cols>
    <col min="1" max="1" width="11.42578125" customWidth="1"/>
    <col min="2" max="2" width="9.140625" bestFit="1" customWidth="1"/>
    <col min="3" max="4" width="11.42578125" customWidth="1"/>
    <col min="5" max="5" width="17.42578125" customWidth="1"/>
    <col min="6" max="6" width="14.42578125" style="631" customWidth="1"/>
    <col min="7" max="7" width="55.140625" customWidth="1"/>
    <col min="8" max="8" width="46.28515625" customWidth="1"/>
    <col min="9" max="16383" width="11.42578125" hidden="1"/>
    <col min="16384" max="16384" width="3.85546875" customWidth="1"/>
  </cols>
  <sheetData>
    <row r="2" spans="2:8" ht="12.75" customHeight="1" thickBot="1" x14ac:dyDescent="0.25"/>
    <row r="3" spans="2:8" ht="63.75" customHeight="1" thickBot="1" x14ac:dyDescent="0.25">
      <c r="B3" s="716" t="s">
        <v>298</v>
      </c>
      <c r="C3" s="965" t="s">
        <v>457</v>
      </c>
      <c r="D3" s="966"/>
      <c r="E3" s="717" t="s">
        <v>251</v>
      </c>
      <c r="F3" s="717" t="s">
        <v>456</v>
      </c>
      <c r="G3" s="718" t="s">
        <v>512</v>
      </c>
      <c r="H3" s="718" t="s">
        <v>513</v>
      </c>
    </row>
    <row r="4" spans="2:8" ht="45" customHeight="1" thickBot="1" x14ac:dyDescent="0.25">
      <c r="B4" s="629" t="s">
        <v>139</v>
      </c>
      <c r="C4" s="964" t="s">
        <v>158</v>
      </c>
      <c r="D4" s="1099"/>
      <c r="E4" s="715">
        <v>100</v>
      </c>
      <c r="F4" s="715">
        <v>100</v>
      </c>
      <c r="G4" s="633">
        <v>1</v>
      </c>
      <c r="H4" s="633">
        <v>1</v>
      </c>
    </row>
    <row r="5" spans="2:8" ht="45" customHeight="1" thickBot="1" x14ac:dyDescent="0.25">
      <c r="B5" s="623" t="s">
        <v>140</v>
      </c>
      <c r="C5" s="1098" t="s">
        <v>159</v>
      </c>
      <c r="D5" s="1099"/>
      <c r="E5" s="632">
        <v>100</v>
      </c>
      <c r="F5" s="632">
        <v>100</v>
      </c>
      <c r="G5" s="633">
        <v>1</v>
      </c>
      <c r="H5" s="633">
        <v>1</v>
      </c>
    </row>
    <row r="6" spans="2:8" ht="45" customHeight="1" thickBot="1" x14ac:dyDescent="0.25">
      <c r="B6" s="623" t="s">
        <v>141</v>
      </c>
      <c r="C6" s="1098" t="s">
        <v>160</v>
      </c>
      <c r="D6" s="1099"/>
      <c r="E6" s="634">
        <v>1.08</v>
      </c>
      <c r="F6" s="634">
        <v>0.91745412976075924</v>
      </c>
      <c r="G6" s="633">
        <v>0.84949456459329553</v>
      </c>
      <c r="H6" s="633">
        <v>1</v>
      </c>
    </row>
    <row r="7" spans="2:8" ht="45" customHeight="1" thickBot="1" x14ac:dyDescent="0.25">
      <c r="B7" s="624" t="s">
        <v>142</v>
      </c>
      <c r="C7" s="1098" t="s">
        <v>161</v>
      </c>
      <c r="D7" s="1099"/>
      <c r="E7" s="634">
        <v>0.90700000000000003</v>
      </c>
      <c r="F7" s="634">
        <v>0.73938649646814159</v>
      </c>
      <c r="G7" s="633">
        <v>0.81520010635958273</v>
      </c>
      <c r="H7" s="633">
        <v>0.81520010635958273</v>
      </c>
    </row>
    <row r="8" spans="2:8" ht="45" customHeight="1" thickBot="1" x14ac:dyDescent="0.25">
      <c r="B8" s="625" t="s">
        <v>143</v>
      </c>
      <c r="C8" s="1100" t="s">
        <v>162</v>
      </c>
      <c r="D8" s="1101"/>
      <c r="E8" s="634">
        <v>0.16500000000000001</v>
      </c>
      <c r="F8" s="634">
        <v>0.10473218030643211</v>
      </c>
      <c r="G8" s="633">
        <v>0.63474048670564909</v>
      </c>
      <c r="H8" s="633">
        <v>0.79342560838206144</v>
      </c>
    </row>
    <row r="9" spans="2:8" ht="45" customHeight="1" thickBot="1" x14ac:dyDescent="0.25">
      <c r="B9" s="626" t="s">
        <v>458</v>
      </c>
      <c r="C9" s="1098" t="s">
        <v>460</v>
      </c>
      <c r="D9" s="1099"/>
      <c r="E9" s="634">
        <v>0.1119</v>
      </c>
      <c r="F9" s="634">
        <v>9.8937320359676187E-2</v>
      </c>
      <c r="G9" s="633">
        <v>0.88415835888897398</v>
      </c>
      <c r="H9" s="633">
        <v>1</v>
      </c>
    </row>
    <row r="10" spans="2:8" ht="45" customHeight="1" thickBot="1" x14ac:dyDescent="0.25">
      <c r="B10" s="626" t="s">
        <v>459</v>
      </c>
      <c r="C10" s="1098" t="s">
        <v>461</v>
      </c>
      <c r="D10" s="1099"/>
      <c r="E10" s="634">
        <v>0.1</v>
      </c>
      <c r="F10" s="634">
        <v>5.9204798297378347E-2</v>
      </c>
      <c r="G10" s="633">
        <v>0.59204798297378347</v>
      </c>
      <c r="H10" s="633">
        <v>0.74005997871722917</v>
      </c>
    </row>
    <row r="11" spans="2:8" ht="45" customHeight="1" thickBot="1" x14ac:dyDescent="0.25">
      <c r="B11" s="624" t="s">
        <v>145</v>
      </c>
      <c r="C11" s="1098" t="s">
        <v>164</v>
      </c>
      <c r="D11" s="1099"/>
      <c r="E11" s="634">
        <v>0.39</v>
      </c>
      <c r="F11" s="634">
        <v>0.32749159143211182</v>
      </c>
      <c r="G11" s="633">
        <v>0.83972202931310724</v>
      </c>
      <c r="H11" s="633">
        <v>1</v>
      </c>
    </row>
    <row r="12" spans="2:8" ht="45" customHeight="1" thickBot="1" x14ac:dyDescent="0.25">
      <c r="B12" s="624" t="s">
        <v>146</v>
      </c>
      <c r="C12" s="1098" t="s">
        <v>165</v>
      </c>
      <c r="D12" s="1099"/>
      <c r="E12" s="634">
        <v>0.95</v>
      </c>
      <c r="F12" s="634">
        <v>0.88148148148148153</v>
      </c>
      <c r="G12" s="633">
        <v>0.92787524366471741</v>
      </c>
      <c r="H12" s="633">
        <v>1</v>
      </c>
    </row>
    <row r="13" spans="2:8" ht="45" customHeight="1" thickBot="1" x14ac:dyDescent="0.25">
      <c r="B13" s="627" t="s">
        <v>147</v>
      </c>
      <c r="C13" s="1102" t="s">
        <v>166</v>
      </c>
      <c r="D13" s="1103"/>
      <c r="E13" s="634">
        <v>0.19439999999999999</v>
      </c>
      <c r="F13" s="634">
        <v>0.15132275132275133</v>
      </c>
      <c r="G13" s="633">
        <v>0.77840921462320645</v>
      </c>
      <c r="H13" s="633">
        <v>0.97301151827900811</v>
      </c>
    </row>
    <row r="14" spans="2:8" ht="45" customHeight="1" thickBot="1" x14ac:dyDescent="0.25">
      <c r="B14" s="624" t="s">
        <v>148</v>
      </c>
      <c r="C14" s="1098" t="s">
        <v>167</v>
      </c>
      <c r="D14" s="1099"/>
      <c r="E14" s="634">
        <v>0.46839999999999998</v>
      </c>
      <c r="F14" s="634">
        <v>0.45962706716166046</v>
      </c>
      <c r="G14" s="633">
        <v>0.98127042519568852</v>
      </c>
      <c r="H14" s="633">
        <v>1</v>
      </c>
    </row>
    <row r="15" spans="2:8" ht="45" customHeight="1" thickBot="1" x14ac:dyDescent="0.25">
      <c r="B15" s="624" t="s">
        <v>149</v>
      </c>
      <c r="C15" s="1098" t="s">
        <v>168</v>
      </c>
      <c r="D15" s="1099"/>
      <c r="E15" s="634">
        <v>0.23880000000000001</v>
      </c>
      <c r="F15" s="634">
        <v>0.33872314719073987</v>
      </c>
      <c r="G15" s="633">
        <v>1.4184386398272189</v>
      </c>
      <c r="H15" s="633">
        <v>1</v>
      </c>
    </row>
    <row r="16" spans="2:8" ht="45" customHeight="1" thickBot="1" x14ac:dyDescent="0.25">
      <c r="B16" s="624" t="s">
        <v>150</v>
      </c>
      <c r="C16" s="1098" t="s">
        <v>168</v>
      </c>
      <c r="D16" s="1099"/>
      <c r="E16" s="634">
        <v>6</v>
      </c>
      <c r="F16" s="634">
        <v>4.4042600154508333</v>
      </c>
      <c r="G16" s="633">
        <v>0.73404333590847226</v>
      </c>
      <c r="H16" s="633">
        <v>0.91755416988559013</v>
      </c>
    </row>
    <row r="17" spans="2:8" ht="45" customHeight="1" thickBot="1" x14ac:dyDescent="0.25">
      <c r="B17" s="624" t="s">
        <v>151</v>
      </c>
      <c r="C17" s="1104" t="s">
        <v>169</v>
      </c>
      <c r="D17" s="1105"/>
      <c r="E17" s="634">
        <v>0.85</v>
      </c>
      <c r="F17" s="634">
        <v>1.0225291111828734</v>
      </c>
      <c r="G17" s="633">
        <v>1.2029754249210276</v>
      </c>
      <c r="H17" s="633">
        <v>1</v>
      </c>
    </row>
    <row r="18" spans="2:8" ht="45" customHeight="1" thickBot="1" x14ac:dyDescent="0.25">
      <c r="B18" s="624" t="s">
        <v>152</v>
      </c>
      <c r="C18" s="1098" t="s">
        <v>170</v>
      </c>
      <c r="D18" s="1099"/>
      <c r="E18" s="634">
        <v>0.90710000000000002</v>
      </c>
      <c r="F18" s="634">
        <v>0.9112627986348123</v>
      </c>
      <c r="G18" s="633">
        <v>1.004589128690125</v>
      </c>
      <c r="H18" s="633">
        <v>1</v>
      </c>
    </row>
    <row r="19" spans="2:8" ht="45" customHeight="1" thickBot="1" x14ac:dyDescent="0.25">
      <c r="B19" s="624" t="s">
        <v>153</v>
      </c>
      <c r="C19" s="1104" t="s">
        <v>171</v>
      </c>
      <c r="D19" s="1105"/>
      <c r="E19" s="634">
        <v>0.2344</v>
      </c>
      <c r="F19" s="634">
        <v>0.23111762355135207</v>
      </c>
      <c r="G19" s="633">
        <v>0.98599668750576819</v>
      </c>
      <c r="H19" s="633">
        <v>0.98599668750576819</v>
      </c>
    </row>
    <row r="20" spans="2:8" ht="45" customHeight="1" thickBot="1" x14ac:dyDescent="0.25">
      <c r="B20" s="624" t="s">
        <v>154</v>
      </c>
      <c r="C20" s="1098" t="s">
        <v>172</v>
      </c>
      <c r="D20" s="1099"/>
      <c r="E20" s="634">
        <v>0.55289999999999995</v>
      </c>
      <c r="F20" s="634">
        <v>0.56075962973266902</v>
      </c>
      <c r="G20" s="633">
        <v>1.0142152825694866</v>
      </c>
      <c r="H20" s="633">
        <v>1</v>
      </c>
    </row>
    <row r="21" spans="2:8" ht="45" customHeight="1" thickBot="1" x14ac:dyDescent="0.25">
      <c r="B21" s="624" t="s">
        <v>155</v>
      </c>
      <c r="C21" s="1098" t="s">
        <v>173</v>
      </c>
      <c r="D21" s="1099"/>
      <c r="E21" s="634">
        <v>0.5423</v>
      </c>
      <c r="F21" s="634">
        <v>0.53281216613412907</v>
      </c>
      <c r="G21" s="633">
        <v>0.98250445534598763</v>
      </c>
      <c r="H21" s="633">
        <v>0.9593145780765624</v>
      </c>
    </row>
    <row r="22" spans="2:8" ht="45" customHeight="1" thickBot="1" x14ac:dyDescent="0.25">
      <c r="B22" s="624" t="s">
        <v>156</v>
      </c>
      <c r="C22" s="1098" t="s">
        <v>174</v>
      </c>
      <c r="D22" s="1099"/>
      <c r="E22" s="634">
        <v>0.95</v>
      </c>
      <c r="F22" s="634">
        <v>0.83076923076923082</v>
      </c>
      <c r="G22" s="633">
        <v>0.87449392712550611</v>
      </c>
      <c r="H22" s="633">
        <v>1</v>
      </c>
    </row>
    <row r="23" spans="2:8" ht="45" customHeight="1" thickBot="1" x14ac:dyDescent="0.25">
      <c r="B23" s="628" t="s">
        <v>157</v>
      </c>
      <c r="C23" s="964" t="s">
        <v>175</v>
      </c>
      <c r="D23" s="1099"/>
      <c r="E23" s="634">
        <v>0.65900000000000003</v>
      </c>
      <c r="F23" s="634">
        <v>0.87429943955164136</v>
      </c>
      <c r="G23" s="633">
        <v>1.3267062815654649</v>
      </c>
      <c r="H23" s="633">
        <v>1</v>
      </c>
    </row>
  </sheetData>
  <mergeCells count="21">
    <mergeCell ref="C23:D23"/>
    <mergeCell ref="C3:D3"/>
    <mergeCell ref="C10:D1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4:D4"/>
    <mergeCell ref="C5:D5"/>
    <mergeCell ref="C6:D6"/>
    <mergeCell ref="C7:D7"/>
    <mergeCell ref="C8:D8"/>
    <mergeCell ref="C9:D9"/>
  </mergeCells>
  <phoneticPr fontId="65" type="noConversion"/>
  <conditionalFormatting sqref="G4:G23">
    <cfRule type="colorScale" priority="12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4">
    <cfRule type="colorScale" priority="11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6">
    <cfRule type="colorScale" priority="9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7">
    <cfRule type="colorScale" priority="8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8">
    <cfRule type="colorScale" priority="7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9">
    <cfRule type="colorScale" priority="6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10">
    <cfRule type="colorScale" priority="5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11">
    <cfRule type="colorScale" priority="4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12">
    <cfRule type="colorScale" priority="3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13:H23">
    <cfRule type="colorScale" priority="2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conditionalFormatting sqref="H5">
    <cfRule type="colorScale" priority="1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0A33-2ADC-4869-9414-8AA92C927046}">
  <sheetPr codeName="Hoja30"/>
  <dimension ref="C1:AR20"/>
  <sheetViews>
    <sheetView zoomScale="80" zoomScaleNormal="80" workbookViewId="0">
      <pane xSplit="3" ySplit="5" topLeftCell="O9" activePane="bottomRight" state="frozen"/>
      <selection activeCell="Q37" sqref="Q37"/>
      <selection pane="topRight" activeCell="Q37" sqref="Q37"/>
      <selection pane="bottomLeft" activeCell="Q37" sqref="Q37"/>
      <selection pane="bottomRight" activeCell="AF28" sqref="A1:XFD1048576"/>
    </sheetView>
  </sheetViews>
  <sheetFormatPr baseColWidth="10" defaultColWidth="11.42578125" defaultRowHeight="12.75" x14ac:dyDescent="0.2"/>
  <cols>
    <col min="1" max="1" width="2.140625" style="304" customWidth="1"/>
    <col min="2" max="2" width="1.7109375" style="304" customWidth="1"/>
    <col min="3" max="3" width="29.42578125" style="304" bestFit="1" customWidth="1"/>
    <col min="4" max="4" width="3.140625" style="304" customWidth="1"/>
    <col min="5" max="5" width="12.7109375" style="304" customWidth="1"/>
    <col min="6" max="6" width="2.28515625" style="304" bestFit="1" customWidth="1"/>
    <col min="7" max="7" width="11.140625" style="304" bestFit="1" customWidth="1"/>
    <col min="8" max="8" width="2.28515625" style="304" bestFit="1" customWidth="1"/>
    <col min="9" max="9" width="14.7109375" style="304" customWidth="1"/>
    <col min="10" max="10" width="19" style="304" customWidth="1"/>
    <col min="11" max="11" width="11.85546875" style="304" bestFit="1" customWidth="1"/>
    <col min="12" max="16" width="16.140625" style="304" customWidth="1"/>
    <col min="17" max="17" width="14.7109375" style="304" customWidth="1"/>
    <col min="18" max="18" width="1.28515625" style="304" customWidth="1"/>
    <col min="19" max="19" width="13.140625" style="304" customWidth="1"/>
    <col min="20" max="21" width="12.42578125" style="304" customWidth="1"/>
    <col min="22" max="22" width="1.42578125" style="304" customWidth="1"/>
    <col min="23" max="23" width="9.85546875" style="304" customWidth="1"/>
    <col min="24" max="24" width="0.85546875" style="304" customWidth="1"/>
    <col min="25" max="25" width="11.85546875" style="304" customWidth="1"/>
    <col min="26" max="26" width="16.7109375" style="304" customWidth="1"/>
    <col min="27" max="27" width="0.7109375" style="304" customWidth="1"/>
    <col min="28" max="28" width="11.5703125" style="304" customWidth="1"/>
    <col min="29" max="29" width="0.85546875" style="304" customWidth="1"/>
    <col min="30" max="32" width="11.7109375" style="304" customWidth="1"/>
    <col min="33" max="33" width="11.85546875" style="304" customWidth="1"/>
    <col min="34" max="34" width="24.7109375" style="304" customWidth="1"/>
    <col min="35" max="35" width="0.7109375" style="304" customWidth="1"/>
    <col min="36" max="39" width="11.140625" style="304" customWidth="1"/>
    <col min="40" max="40" width="18.140625" style="304" customWidth="1"/>
    <col min="41" max="41" width="1" style="304" customWidth="1"/>
    <col min="42" max="42" width="18.85546875" style="304" bestFit="1" customWidth="1"/>
    <col min="43" max="43" width="0.7109375" style="304" customWidth="1"/>
    <col min="44" max="44" width="12.28515625" style="304" customWidth="1"/>
    <col min="45" max="16384" width="11.42578125" style="304"/>
  </cols>
  <sheetData>
    <row r="1" spans="3:44" ht="7.5" customHeight="1" x14ac:dyDescent="0.2"/>
    <row r="2" spans="3:44" s="305" customFormat="1" ht="18.75" x14ac:dyDescent="0.3">
      <c r="E2" s="306" t="s">
        <v>453</v>
      </c>
    </row>
    <row r="3" spans="3:44" ht="7.5" customHeight="1" thickBot="1" x14ac:dyDescent="0.25"/>
    <row r="4" spans="3:44" ht="21.75" customHeight="1" x14ac:dyDescent="0.2">
      <c r="C4" s="1054" t="s">
        <v>219</v>
      </c>
      <c r="D4" s="307" t="s">
        <v>220</v>
      </c>
      <c r="E4" s="921" t="s">
        <v>221</v>
      </c>
      <c r="F4" s="308"/>
      <c r="G4" s="921" t="s">
        <v>222</v>
      </c>
      <c r="H4" s="308"/>
      <c r="I4" s="1056" t="s">
        <v>491</v>
      </c>
      <c r="J4" s="1057"/>
      <c r="K4" s="1057"/>
      <c r="L4" s="1058"/>
      <c r="M4" s="1056" t="s">
        <v>492</v>
      </c>
      <c r="N4" s="1057"/>
      <c r="O4" s="1057"/>
      <c r="P4" s="1058"/>
      <c r="Q4" s="921" t="s">
        <v>223</v>
      </c>
      <c r="R4" s="308"/>
      <c r="S4" s="1059" t="s">
        <v>224</v>
      </c>
      <c r="T4" s="1060"/>
      <c r="U4" s="1061"/>
      <c r="V4" s="308"/>
      <c r="W4" s="921" t="s">
        <v>225</v>
      </c>
      <c r="X4" s="308"/>
      <c r="Y4" s="1095" t="s">
        <v>226</v>
      </c>
      <c r="Z4" s="1097"/>
      <c r="AA4" s="308"/>
      <c r="AB4" s="921" t="s">
        <v>227</v>
      </c>
      <c r="AC4" s="308"/>
      <c r="AD4" s="1095" t="s">
        <v>228</v>
      </c>
      <c r="AE4" s="1096"/>
      <c r="AF4" s="1096"/>
      <c r="AG4" s="1096"/>
      <c r="AH4" s="1097"/>
      <c r="AI4" s="308"/>
      <c r="AJ4" s="1095" t="s">
        <v>229</v>
      </c>
      <c r="AK4" s="1096"/>
      <c r="AL4" s="1096"/>
      <c r="AM4" s="1096"/>
      <c r="AN4" s="1097"/>
      <c r="AO4" s="308"/>
      <c r="AP4" s="921" t="s">
        <v>230</v>
      </c>
      <c r="AQ4" s="309"/>
      <c r="AR4" s="310" t="s">
        <v>231</v>
      </c>
    </row>
    <row r="5" spans="3:44" ht="121.5" customHeight="1" thickBot="1" x14ac:dyDescent="0.25">
      <c r="C5" s="1055"/>
      <c r="D5" s="311"/>
      <c r="E5" s="312" t="s">
        <v>232</v>
      </c>
      <c r="F5" s="313"/>
      <c r="G5" s="312" t="s">
        <v>233</v>
      </c>
      <c r="H5" s="313"/>
      <c r="I5" s="312" t="s">
        <v>488</v>
      </c>
      <c r="J5" s="312" t="s">
        <v>489</v>
      </c>
      <c r="K5" s="312" t="s">
        <v>234</v>
      </c>
      <c r="L5" s="312" t="s">
        <v>490</v>
      </c>
      <c r="M5" s="312" t="s">
        <v>485</v>
      </c>
      <c r="N5" s="312" t="s">
        <v>486</v>
      </c>
      <c r="O5" s="312" t="s">
        <v>487</v>
      </c>
      <c r="P5" s="312" t="s">
        <v>235</v>
      </c>
      <c r="Q5" s="312" t="s">
        <v>235</v>
      </c>
      <c r="R5" s="313"/>
      <c r="S5" s="314" t="s">
        <v>236</v>
      </c>
      <c r="T5" s="312" t="s">
        <v>237</v>
      </c>
      <c r="U5" s="315" t="s">
        <v>238</v>
      </c>
      <c r="V5" s="313"/>
      <c r="W5" s="312" t="s">
        <v>239</v>
      </c>
      <c r="X5" s="313"/>
      <c r="Y5" s="312" t="s">
        <v>232</v>
      </c>
      <c r="Z5" s="312" t="s">
        <v>240</v>
      </c>
      <c r="AA5" s="313"/>
      <c r="AB5" s="312" t="s">
        <v>237</v>
      </c>
      <c r="AC5" s="313"/>
      <c r="AD5" s="312" t="s">
        <v>241</v>
      </c>
      <c r="AE5" s="312" t="s">
        <v>242</v>
      </c>
      <c r="AF5" s="312" t="s">
        <v>243</v>
      </c>
      <c r="AG5" s="312" t="s">
        <v>244</v>
      </c>
      <c r="AH5" s="312" t="s">
        <v>245</v>
      </c>
      <c r="AI5" s="313"/>
      <c r="AJ5" s="312" t="s">
        <v>241</v>
      </c>
      <c r="AK5" s="312" t="s">
        <v>242</v>
      </c>
      <c r="AL5" s="312" t="s">
        <v>243</v>
      </c>
      <c r="AM5" s="312" t="s">
        <v>244</v>
      </c>
      <c r="AN5" s="312" t="s">
        <v>246</v>
      </c>
      <c r="AO5" s="313"/>
      <c r="AP5" s="312" t="s">
        <v>247</v>
      </c>
      <c r="AR5" s="316" t="s">
        <v>248</v>
      </c>
    </row>
    <row r="6" spans="3:44" ht="15" x14ac:dyDescent="0.2">
      <c r="C6" s="321" t="s">
        <v>95</v>
      </c>
      <c r="D6" s="309"/>
      <c r="E6" s="613">
        <v>37740.906000000003</v>
      </c>
      <c r="F6" s="318"/>
      <c r="G6" s="317">
        <v>11436.638181818184</v>
      </c>
      <c r="H6" s="318"/>
      <c r="I6" s="317">
        <v>12283.214999999998</v>
      </c>
      <c r="J6" s="319"/>
      <c r="K6" s="268"/>
      <c r="L6" s="317">
        <v>12283.214999999998</v>
      </c>
      <c r="M6" s="317">
        <v>11048.477999999999</v>
      </c>
      <c r="N6" s="317"/>
      <c r="O6" s="317"/>
      <c r="P6" s="317"/>
      <c r="Q6" s="317">
        <v>9256.0860000000011</v>
      </c>
      <c r="R6" s="318"/>
      <c r="S6" s="317">
        <v>1702.575</v>
      </c>
      <c r="T6" s="317">
        <v>1829.8980000000001</v>
      </c>
      <c r="U6" s="320">
        <v>3532.473</v>
      </c>
      <c r="V6" s="318"/>
      <c r="W6" s="317">
        <v>5153.1270000000004</v>
      </c>
      <c r="X6" s="318"/>
      <c r="Y6" s="317">
        <v>37740.906000000003</v>
      </c>
      <c r="Z6" s="317">
        <v>8302.9993200000008</v>
      </c>
      <c r="AA6" s="318"/>
      <c r="AB6" s="317">
        <v>1829.8980000000001</v>
      </c>
      <c r="AC6" s="318"/>
      <c r="AD6" s="317">
        <v>4021.038</v>
      </c>
      <c r="AE6" s="317">
        <v>10629.99</v>
      </c>
      <c r="AF6" s="317">
        <v>10510.563</v>
      </c>
      <c r="AG6" s="317">
        <v>9256.0860000000011</v>
      </c>
      <c r="AH6" s="322">
        <v>5497.8633989999998</v>
      </c>
      <c r="AI6" s="318"/>
      <c r="AJ6" s="317">
        <v>4021.038</v>
      </c>
      <c r="AK6" s="317">
        <v>10629.99</v>
      </c>
      <c r="AL6" s="317">
        <v>10510.563</v>
      </c>
      <c r="AM6" s="317">
        <v>9256.0860000000011</v>
      </c>
      <c r="AN6" s="317">
        <v>12679.901157</v>
      </c>
      <c r="AO6" s="318"/>
      <c r="AP6" s="317">
        <v>321.762</v>
      </c>
      <c r="AQ6" s="318"/>
      <c r="AR6" s="317">
        <v>675.10799999999995</v>
      </c>
    </row>
    <row r="7" spans="3:44" ht="15.95" customHeight="1" x14ac:dyDescent="0.2">
      <c r="C7" s="321" t="s">
        <v>96</v>
      </c>
      <c r="E7" s="613">
        <v>23185</v>
      </c>
      <c r="G7" s="322">
        <v>7025.757575757576</v>
      </c>
      <c r="I7" s="317">
        <v>7850</v>
      </c>
      <c r="J7" s="322"/>
      <c r="K7" s="268"/>
      <c r="L7" s="322">
        <v>7850</v>
      </c>
      <c r="M7" s="317">
        <v>6703</v>
      </c>
      <c r="N7" s="696"/>
      <c r="O7" s="696"/>
      <c r="P7" s="696"/>
      <c r="Q7" s="317">
        <v>4292</v>
      </c>
      <c r="S7" s="317">
        <v>1449</v>
      </c>
      <c r="T7" s="317">
        <v>1565</v>
      </c>
      <c r="U7" s="320">
        <v>3014</v>
      </c>
      <c r="W7" s="317">
        <v>4340</v>
      </c>
      <c r="Y7" s="317">
        <v>23185</v>
      </c>
      <c r="Z7" s="322">
        <v>5100.7</v>
      </c>
      <c r="AB7" s="317">
        <v>1565</v>
      </c>
      <c r="AD7" s="317">
        <v>3102</v>
      </c>
      <c r="AE7" s="317">
        <v>6893</v>
      </c>
      <c r="AF7" s="317">
        <v>6123</v>
      </c>
      <c r="AG7" s="317">
        <v>4292</v>
      </c>
      <c r="AH7" s="322">
        <v>2923.9560000000001</v>
      </c>
      <c r="AJ7" s="317">
        <v>3102</v>
      </c>
      <c r="AK7" s="317">
        <v>6893</v>
      </c>
      <c r="AL7" s="317">
        <v>6123</v>
      </c>
      <c r="AM7" s="317">
        <v>4292</v>
      </c>
      <c r="AN7" s="322">
        <v>6659.8810000000003</v>
      </c>
      <c r="AP7" s="317">
        <v>106</v>
      </c>
      <c r="AR7" s="317">
        <v>362</v>
      </c>
    </row>
    <row r="8" spans="3:44" ht="15.95" customHeight="1" x14ac:dyDescent="0.2">
      <c r="C8" s="321" t="s">
        <v>97</v>
      </c>
      <c r="E8" s="613">
        <v>18288</v>
      </c>
      <c r="G8" s="322">
        <v>5541.818181818182</v>
      </c>
      <c r="I8" s="322">
        <v>6728</v>
      </c>
      <c r="J8" s="322"/>
      <c r="K8" s="268"/>
      <c r="L8" s="322">
        <v>6728</v>
      </c>
      <c r="M8" s="317">
        <v>4580</v>
      </c>
      <c r="N8" s="322"/>
      <c r="O8" s="322"/>
      <c r="P8" s="322"/>
      <c r="Q8" s="322">
        <v>2583</v>
      </c>
      <c r="S8" s="317">
        <v>1280</v>
      </c>
      <c r="T8" s="317">
        <v>1290</v>
      </c>
      <c r="U8" s="320">
        <v>2570</v>
      </c>
      <c r="W8" s="317">
        <v>4397</v>
      </c>
      <c r="Y8" s="317">
        <v>18288</v>
      </c>
      <c r="Z8" s="322">
        <v>4023.36</v>
      </c>
      <c r="AB8" s="317">
        <v>1290</v>
      </c>
      <c r="AD8" s="317">
        <v>2657</v>
      </c>
      <c r="AE8" s="317">
        <v>5379</v>
      </c>
      <c r="AF8" s="317">
        <v>4562</v>
      </c>
      <c r="AG8" s="317">
        <v>2583</v>
      </c>
      <c r="AH8" s="322">
        <v>2011.9470000000001</v>
      </c>
      <c r="AJ8" s="317">
        <v>2657</v>
      </c>
      <c r="AK8" s="317">
        <v>5379</v>
      </c>
      <c r="AL8" s="317">
        <v>4562</v>
      </c>
      <c r="AM8" s="317">
        <v>2583</v>
      </c>
      <c r="AN8" s="322">
        <v>4539.5740000000005</v>
      </c>
      <c r="AP8" s="317">
        <v>496</v>
      </c>
      <c r="AR8" s="317">
        <v>938</v>
      </c>
    </row>
    <row r="9" spans="3:44" ht="15.95" customHeight="1" x14ac:dyDescent="0.2">
      <c r="C9" s="321" t="s">
        <v>98</v>
      </c>
      <c r="E9" s="613">
        <v>18492.717600000004</v>
      </c>
      <c r="G9" s="322">
        <v>5603.8538181818194</v>
      </c>
      <c r="I9" s="322">
        <v>6306.6552000000011</v>
      </c>
      <c r="J9" s="322"/>
      <c r="K9" s="268"/>
      <c r="L9" s="322">
        <v>6306.6552000000011</v>
      </c>
      <c r="M9" s="317">
        <v>5028.0760000000009</v>
      </c>
      <c r="N9" s="322"/>
      <c r="O9" s="322"/>
      <c r="P9" s="322"/>
      <c r="Q9" s="322">
        <v>2876.8032000000003</v>
      </c>
      <c r="S9" s="317">
        <v>1441.5663999999997</v>
      </c>
      <c r="T9" s="317">
        <v>1272.2496000000001</v>
      </c>
      <c r="U9" s="320">
        <v>2713.8159999999998</v>
      </c>
      <c r="W9" s="317">
        <v>4281.1831999999995</v>
      </c>
      <c r="Y9" s="317">
        <v>18492.717600000004</v>
      </c>
      <c r="Z9" s="322">
        <v>4068.3978720000009</v>
      </c>
      <c r="AB9" s="317">
        <v>1272.2496000000001</v>
      </c>
      <c r="AD9" s="317">
        <v>2614.1248000000001</v>
      </c>
      <c r="AE9" s="317">
        <v>5585.8719999999994</v>
      </c>
      <c r="AF9" s="317">
        <v>4406.9840000000004</v>
      </c>
      <c r="AG9" s="317">
        <v>2876.8032000000003</v>
      </c>
      <c r="AH9" s="322">
        <v>2085.7440336</v>
      </c>
      <c r="AJ9" s="317">
        <v>2614.1248000000001</v>
      </c>
      <c r="AK9" s="317">
        <v>5585.8719999999994</v>
      </c>
      <c r="AL9" s="317">
        <v>4406.9840000000004</v>
      </c>
      <c r="AM9" s="317">
        <v>2876.8032000000003</v>
      </c>
      <c r="AN9" s="322">
        <v>4706.6478352000004</v>
      </c>
      <c r="AP9" s="317">
        <v>304.61200000000002</v>
      </c>
      <c r="AR9" s="317">
        <v>669.35519999999997</v>
      </c>
    </row>
    <row r="10" spans="3:44" ht="15" x14ac:dyDescent="0.2">
      <c r="C10" s="321" t="s">
        <v>99</v>
      </c>
      <c r="E10" s="613">
        <v>18509</v>
      </c>
      <c r="G10" s="322">
        <v>5608.787878787879</v>
      </c>
      <c r="I10" s="322">
        <v>6118</v>
      </c>
      <c r="J10" s="322"/>
      <c r="K10" s="268"/>
      <c r="L10" s="322">
        <v>6118</v>
      </c>
      <c r="M10" s="317">
        <v>5349</v>
      </c>
      <c r="N10" s="322"/>
      <c r="O10" s="322"/>
      <c r="P10" s="322"/>
      <c r="Q10" s="322">
        <v>2707</v>
      </c>
      <c r="S10" s="317">
        <v>1337</v>
      </c>
      <c r="T10" s="317">
        <v>1190</v>
      </c>
      <c r="U10" s="320">
        <v>2527</v>
      </c>
      <c r="W10" s="317">
        <v>4335</v>
      </c>
      <c r="Y10" s="317">
        <v>18509</v>
      </c>
      <c r="Z10" s="322">
        <v>4071.98</v>
      </c>
      <c r="AB10" s="317">
        <v>1190</v>
      </c>
      <c r="AD10" s="317">
        <v>2511</v>
      </c>
      <c r="AE10" s="317">
        <v>5747</v>
      </c>
      <c r="AF10" s="317">
        <v>4399</v>
      </c>
      <c r="AG10" s="317">
        <v>2707</v>
      </c>
      <c r="AH10" s="322">
        <v>2040.6179999999999</v>
      </c>
      <c r="AJ10" s="317">
        <v>2511</v>
      </c>
      <c r="AK10" s="317">
        <v>5747</v>
      </c>
      <c r="AL10" s="317">
        <v>4399</v>
      </c>
      <c r="AM10" s="317">
        <v>2707</v>
      </c>
      <c r="AN10" s="322">
        <v>4594.9390000000003</v>
      </c>
      <c r="AP10" s="317">
        <v>312</v>
      </c>
      <c r="AR10" s="317">
        <v>917</v>
      </c>
    </row>
    <row r="11" spans="3:44" ht="15.95" customHeight="1" x14ac:dyDescent="0.2">
      <c r="C11" s="321" t="s">
        <v>100</v>
      </c>
      <c r="E11" s="613">
        <v>497.09399999999994</v>
      </c>
      <c r="G11" s="322">
        <v>150.63454545454545</v>
      </c>
      <c r="I11" s="322">
        <v>161.785</v>
      </c>
      <c r="J11" s="322"/>
      <c r="K11" s="268"/>
      <c r="L11" s="322">
        <v>161.785</v>
      </c>
      <c r="M11" s="317">
        <v>145.52199999999996</v>
      </c>
      <c r="N11" s="322"/>
      <c r="O11" s="322"/>
      <c r="P11" s="322"/>
      <c r="Q11" s="322">
        <v>121.91399999999999</v>
      </c>
      <c r="S11" s="317">
        <v>22.424999999999997</v>
      </c>
      <c r="T11" s="317">
        <v>24.101999999999997</v>
      </c>
      <c r="U11" s="320">
        <v>46.526999999999994</v>
      </c>
      <c r="W11" s="317">
        <v>67.87299999999999</v>
      </c>
      <c r="Y11" s="317">
        <v>497.09399999999994</v>
      </c>
      <c r="Z11" s="322">
        <v>109.36067999999999</v>
      </c>
      <c r="AB11" s="317">
        <v>24.101999999999997</v>
      </c>
      <c r="AD11" s="317">
        <v>52.961999999999996</v>
      </c>
      <c r="AE11" s="317">
        <v>140.01</v>
      </c>
      <c r="AF11" s="317">
        <v>138.43700000000001</v>
      </c>
      <c r="AG11" s="317">
        <v>121.91399999999999</v>
      </c>
      <c r="AH11" s="322">
        <v>72.413601</v>
      </c>
      <c r="AJ11" s="317">
        <v>52.961999999999996</v>
      </c>
      <c r="AK11" s="317">
        <v>140.01</v>
      </c>
      <c r="AL11" s="317">
        <v>138.43700000000001</v>
      </c>
      <c r="AM11" s="317">
        <v>121.91399999999999</v>
      </c>
      <c r="AN11" s="322">
        <v>167.00984299999999</v>
      </c>
      <c r="AP11" s="317">
        <v>4.2379999999999995</v>
      </c>
      <c r="AR11" s="317">
        <v>8.8919999999999995</v>
      </c>
    </row>
    <row r="12" spans="3:44" ht="15.95" customHeight="1" x14ac:dyDescent="0.2">
      <c r="C12" s="321" t="s">
        <v>101</v>
      </c>
      <c r="E12" s="613">
        <v>4880.282400000001</v>
      </c>
      <c r="G12" s="322">
        <v>1478.8734545454549</v>
      </c>
      <c r="I12" s="322">
        <v>1664.3448000000001</v>
      </c>
      <c r="J12" s="322"/>
      <c r="K12" s="268"/>
      <c r="L12" s="322">
        <v>1664.3448000000001</v>
      </c>
      <c r="M12" s="317">
        <v>1326.9240000000002</v>
      </c>
      <c r="N12" s="322"/>
      <c r="O12" s="322"/>
      <c r="P12" s="322"/>
      <c r="Q12" s="322">
        <v>759.19680000000005</v>
      </c>
      <c r="S12" s="317">
        <v>380.43360000000007</v>
      </c>
      <c r="T12" s="317">
        <v>335.75040000000001</v>
      </c>
      <c r="U12" s="320">
        <v>716.18400000000008</v>
      </c>
      <c r="W12" s="317">
        <v>1129.8168000000001</v>
      </c>
      <c r="Y12" s="317">
        <v>4880.282400000001</v>
      </c>
      <c r="Z12" s="322">
        <v>1073.6621280000002</v>
      </c>
      <c r="AB12" s="317">
        <v>335.75040000000001</v>
      </c>
      <c r="AD12" s="317">
        <v>689.87520000000006</v>
      </c>
      <c r="AE12" s="317">
        <v>1474.1280000000002</v>
      </c>
      <c r="AF12" s="317">
        <v>1163.0160000000001</v>
      </c>
      <c r="AG12" s="317">
        <v>759.19680000000005</v>
      </c>
      <c r="AH12" s="322">
        <v>550.43396640000003</v>
      </c>
      <c r="AJ12" s="317">
        <v>689.87520000000006</v>
      </c>
      <c r="AK12" s="317">
        <v>1474.1280000000002</v>
      </c>
      <c r="AL12" s="317">
        <v>1163.0160000000001</v>
      </c>
      <c r="AM12" s="317">
        <v>759.19680000000005</v>
      </c>
      <c r="AN12" s="322">
        <v>1242.0981648000002</v>
      </c>
      <c r="AP12" s="317">
        <v>80.388000000000005</v>
      </c>
      <c r="AR12" s="317">
        <v>176.6448</v>
      </c>
    </row>
    <row r="13" spans="3:44" ht="15.95" customHeight="1" x14ac:dyDescent="0.2">
      <c r="C13" s="321" t="s">
        <v>15</v>
      </c>
      <c r="E13" s="322">
        <v>121593</v>
      </c>
      <c r="G13" s="322">
        <v>36846.36363636364</v>
      </c>
      <c r="I13" s="322">
        <v>41112</v>
      </c>
      <c r="J13" s="322"/>
      <c r="K13" s="322"/>
      <c r="L13" s="322">
        <v>41112</v>
      </c>
      <c r="M13" s="322">
        <v>34181</v>
      </c>
      <c r="N13" s="322"/>
      <c r="O13" s="322"/>
      <c r="P13" s="322"/>
      <c r="Q13" s="322">
        <v>22596.000000000004</v>
      </c>
      <c r="S13" s="323">
        <v>7613</v>
      </c>
      <c r="T13" s="323">
        <v>7507</v>
      </c>
      <c r="U13" s="323">
        <v>15120</v>
      </c>
      <c r="W13" s="323">
        <v>23704</v>
      </c>
      <c r="Y13" s="322">
        <v>121593</v>
      </c>
      <c r="Z13" s="322">
        <v>26750.46</v>
      </c>
      <c r="AB13" s="322">
        <v>7507</v>
      </c>
      <c r="AD13" s="322">
        <v>15648</v>
      </c>
      <c r="AE13" s="322">
        <v>35848.999999999993</v>
      </c>
      <c r="AF13" s="322">
        <v>31303.000000000004</v>
      </c>
      <c r="AG13" s="322">
        <v>22596.000000000004</v>
      </c>
      <c r="AH13" s="322">
        <v>15182.976000000002</v>
      </c>
      <c r="AJ13" s="322">
        <v>15648</v>
      </c>
      <c r="AK13" s="322">
        <v>35848.999999999993</v>
      </c>
      <c r="AL13" s="322">
        <v>31303.000000000004</v>
      </c>
      <c r="AM13" s="322">
        <v>22596.000000000004</v>
      </c>
      <c r="AN13" s="322">
        <v>34590.051000000007</v>
      </c>
      <c r="AP13" s="322">
        <v>1625</v>
      </c>
      <c r="AR13" s="322">
        <v>3747</v>
      </c>
    </row>
    <row r="14" spans="3:44" ht="3.75" customHeight="1" thickBot="1" x14ac:dyDescent="0.25"/>
    <row r="15" spans="3:44" ht="15.95" customHeight="1" thickBot="1" x14ac:dyDescent="0.25">
      <c r="C15" s="324" t="s">
        <v>202</v>
      </c>
      <c r="D15" s="325"/>
      <c r="E15" s="326">
        <v>121593</v>
      </c>
      <c r="F15" s="326"/>
      <c r="G15" s="326">
        <v>36846.36363636364</v>
      </c>
      <c r="H15" s="326"/>
      <c r="I15" s="326">
        <v>41112</v>
      </c>
      <c r="J15" s="326">
        <v>0</v>
      </c>
      <c r="K15" s="326">
        <v>0</v>
      </c>
      <c r="L15" s="326">
        <v>41112</v>
      </c>
      <c r="M15" s="326">
        <v>34181</v>
      </c>
      <c r="N15" s="326"/>
      <c r="O15" s="326"/>
      <c r="P15" s="326"/>
      <c r="Q15" s="326">
        <v>22596.000000000004</v>
      </c>
      <c r="R15" s="326">
        <v>0</v>
      </c>
      <c r="S15" s="326">
        <v>7613</v>
      </c>
      <c r="T15" s="326">
        <v>7507</v>
      </c>
      <c r="U15" s="326">
        <v>15120</v>
      </c>
      <c r="V15" s="326">
        <v>0</v>
      </c>
      <c r="W15" s="326">
        <v>23704</v>
      </c>
      <c r="X15" s="326">
        <v>0</v>
      </c>
      <c r="Y15" s="326">
        <v>121593</v>
      </c>
      <c r="Z15" s="326">
        <v>26750.46</v>
      </c>
      <c r="AA15" s="326">
        <v>0</v>
      </c>
      <c r="AB15" s="326">
        <v>7507</v>
      </c>
      <c r="AC15" s="326">
        <v>0</v>
      </c>
      <c r="AD15" s="326">
        <v>15648</v>
      </c>
      <c r="AE15" s="326">
        <v>35848.999999999993</v>
      </c>
      <c r="AF15" s="326">
        <v>31303.000000000004</v>
      </c>
      <c r="AG15" s="326">
        <v>22596.000000000004</v>
      </c>
      <c r="AH15" s="326">
        <v>15182.976000000002</v>
      </c>
      <c r="AI15" s="326">
        <v>0</v>
      </c>
      <c r="AJ15" s="326">
        <v>15648</v>
      </c>
      <c r="AK15" s="326">
        <v>35848.999999999993</v>
      </c>
      <c r="AL15" s="326">
        <v>31303.000000000004</v>
      </c>
      <c r="AM15" s="326">
        <v>22596.000000000004</v>
      </c>
      <c r="AN15" s="326">
        <v>34590.051000000007</v>
      </c>
      <c r="AO15" s="326">
        <v>0</v>
      </c>
      <c r="AP15" s="326">
        <v>1625</v>
      </c>
      <c r="AQ15" s="326">
        <v>0</v>
      </c>
      <c r="AR15" s="326">
        <v>3747</v>
      </c>
    </row>
    <row r="20" spans="38:38" x14ac:dyDescent="0.2">
      <c r="AL20" s="524" t="s">
        <v>425</v>
      </c>
    </row>
  </sheetData>
  <mergeCells count="7">
    <mergeCell ref="AJ4:AN4"/>
    <mergeCell ref="C4:C5"/>
    <mergeCell ref="I4:L4"/>
    <mergeCell ref="S4:U4"/>
    <mergeCell ref="Y4:Z4"/>
    <mergeCell ref="AD4:AH4"/>
    <mergeCell ref="M4:P4"/>
  </mergeCells>
  <hyperlinks>
    <hyperlink ref="AL20" r:id="rId1" xr:uid="{A07CA4D7-5797-47F6-8E57-40FACB421AD2}"/>
  </hyperlinks>
  <pageMargins left="0.7" right="0.7" top="0.75" bottom="0.75" header="0.3" footer="0.3"/>
  <pageSetup orientation="portrait"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75EC-E3CF-4063-A031-5F749B9F86E5}">
  <sheetPr codeName="Hoja31"/>
  <dimension ref="A1:BH43"/>
  <sheetViews>
    <sheetView showGridLines="0" zoomScale="80" zoomScaleNormal="80" workbookViewId="0">
      <pane xSplit="1" ySplit="5" topLeftCell="B6" activePane="bottomRight" state="frozen"/>
      <selection activeCell="Q37" sqref="Q37"/>
      <selection pane="topRight" activeCell="Q37" sqref="Q37"/>
      <selection pane="bottomLeft" activeCell="Q37" sqref="Q37"/>
      <selection pane="bottomRight" activeCell="L16" sqref="L16"/>
    </sheetView>
  </sheetViews>
  <sheetFormatPr baseColWidth="10" defaultRowHeight="15" x14ac:dyDescent="0.25"/>
  <cols>
    <col min="1" max="1" width="20" style="379" customWidth="1"/>
    <col min="2" max="2" width="8.5703125" style="376" customWidth="1"/>
    <col min="3" max="3" width="44.5703125" style="379" customWidth="1"/>
    <col min="4" max="4" width="20.140625" style="379" bestFit="1" customWidth="1"/>
    <col min="5" max="5" width="8" style="376" customWidth="1"/>
    <col min="6" max="6" width="46.85546875" style="379" customWidth="1"/>
    <col min="7" max="7" width="45.5703125" style="379" customWidth="1"/>
    <col min="8" max="8" width="8" style="376" customWidth="1"/>
    <col min="9" max="9" width="39.85546875" style="379" customWidth="1"/>
    <col min="10" max="10" width="30.28515625" style="379" customWidth="1"/>
    <col min="11" max="11" width="7.140625" style="376" customWidth="1"/>
    <col min="12" max="12" width="27" style="379" customWidth="1"/>
    <col min="13" max="13" width="58.140625" style="379" customWidth="1"/>
    <col min="14" max="14" width="23.5703125" style="379" customWidth="1"/>
    <col min="15" max="15" width="26.5703125" style="379" customWidth="1"/>
    <col min="16" max="17" width="25" style="379" customWidth="1"/>
    <col min="18" max="18" width="20.7109375" style="379" customWidth="1"/>
    <col min="19" max="19" width="8.5703125" style="376" customWidth="1"/>
    <col min="20" max="20" width="25" style="379" customWidth="1"/>
    <col min="21" max="21" width="24.5703125" style="379" customWidth="1"/>
    <col min="22" max="22" width="8.5703125" style="376" customWidth="1"/>
    <col min="23" max="23" width="25" style="379" customWidth="1"/>
    <col min="24" max="24" width="23.7109375" style="379" customWidth="1"/>
    <col min="25" max="25" width="7.28515625" style="376" customWidth="1"/>
    <col min="26" max="26" width="22.7109375" style="379" customWidth="1"/>
    <col min="27" max="27" width="23.5703125" style="379" customWidth="1"/>
    <col min="28" max="28" width="7.28515625" style="376" customWidth="1"/>
    <col min="29" max="29" width="26.28515625" style="379" customWidth="1"/>
    <col min="30" max="30" width="24.7109375" style="379" customWidth="1"/>
    <col min="31" max="31" width="7.28515625" style="376" customWidth="1"/>
    <col min="32" max="32" width="27.85546875" style="379" customWidth="1"/>
    <col min="33" max="33" width="27.7109375" style="379" customWidth="1"/>
    <col min="34" max="34" width="28" style="379" customWidth="1"/>
    <col min="35" max="35" width="33" style="379" customWidth="1"/>
    <col min="36" max="36" width="24.42578125" style="379" customWidth="1"/>
    <col min="37" max="37" width="7.28515625" style="376" customWidth="1"/>
    <col min="38" max="38" width="36.7109375" style="379" customWidth="1"/>
    <col min="39" max="39" width="30" style="379" customWidth="1"/>
    <col min="40" max="40" width="7.28515625" style="376" customWidth="1"/>
    <col min="41" max="41" width="26.42578125" style="379" customWidth="1"/>
    <col min="42" max="42" width="25.7109375" style="379" customWidth="1"/>
    <col min="43" max="43" width="7.28515625" style="376" customWidth="1"/>
    <col min="44" max="44" width="27" style="379" customWidth="1"/>
    <col min="45" max="45" width="25.7109375" style="379" customWidth="1"/>
    <col min="46" max="46" width="7.28515625" style="376" customWidth="1"/>
    <col min="47" max="48" width="25.7109375" style="379" customWidth="1"/>
    <col min="49" max="49" width="7.28515625" style="376" customWidth="1"/>
    <col min="50" max="50" width="28.140625" style="379" customWidth="1"/>
    <col min="51" max="51" width="25.7109375" style="379" customWidth="1"/>
    <col min="52" max="52" width="7.28515625" style="376" customWidth="1"/>
    <col min="53" max="53" width="26.42578125" style="379" customWidth="1"/>
    <col min="54" max="54" width="25.7109375" style="379" customWidth="1"/>
    <col min="55" max="55" width="7.28515625" style="376" customWidth="1"/>
    <col min="56" max="56" width="29.5703125" style="379" customWidth="1"/>
    <col min="57" max="57" width="25.7109375" style="379" customWidth="1"/>
    <col min="58" max="58" width="7.28515625" style="376" customWidth="1"/>
    <col min="59" max="59" width="26.42578125" style="379" customWidth="1"/>
    <col min="60" max="60" width="25.7109375" style="379" customWidth="1"/>
    <col min="61" max="16384" width="11.42578125" style="379"/>
  </cols>
  <sheetData>
    <row r="1" spans="1:60" s="376" customFormat="1" x14ac:dyDescent="0.25">
      <c r="A1" s="373" t="s">
        <v>319</v>
      </c>
      <c r="B1" s="374"/>
      <c r="C1" s="375"/>
      <c r="D1" s="375"/>
      <c r="F1" s="377"/>
      <c r="G1" s="377"/>
      <c r="I1" s="377"/>
      <c r="J1" s="377"/>
      <c r="L1" s="377"/>
      <c r="M1" s="377"/>
      <c r="N1" s="377"/>
      <c r="O1" s="377"/>
      <c r="P1" s="377"/>
      <c r="Q1" s="377"/>
      <c r="R1" s="377"/>
      <c r="T1" s="377"/>
      <c r="U1" s="377"/>
      <c r="W1" s="377"/>
      <c r="X1" s="377"/>
      <c r="Z1" s="377"/>
      <c r="AA1" s="377"/>
      <c r="AC1" s="377"/>
      <c r="AD1" s="377"/>
      <c r="AF1" s="377"/>
      <c r="AG1" s="377"/>
      <c r="AH1" s="377"/>
      <c r="AI1" s="377"/>
      <c r="AJ1" s="377"/>
      <c r="AL1" s="377"/>
      <c r="AM1" s="377"/>
      <c r="AO1" s="377"/>
      <c r="AP1" s="377"/>
      <c r="AR1" s="377"/>
      <c r="AS1" s="377"/>
      <c r="AU1" s="377"/>
      <c r="AV1" s="377"/>
      <c r="AX1" s="377"/>
      <c r="AY1" s="377"/>
      <c r="BA1" s="377"/>
      <c r="BB1" s="377"/>
      <c r="BD1" s="377"/>
      <c r="BE1" s="377"/>
      <c r="BG1" s="377"/>
      <c r="BH1" s="377"/>
    </row>
    <row r="2" spans="1:60" s="376" customFormat="1" x14ac:dyDescent="0.25">
      <c r="A2" s="378"/>
    </row>
    <row r="3" spans="1:60" ht="41.25" customHeight="1" x14ac:dyDescent="0.25">
      <c r="A3" s="1066" t="s">
        <v>320</v>
      </c>
      <c r="B3" s="1067" t="s">
        <v>321</v>
      </c>
      <c r="C3" s="1067"/>
      <c r="D3" s="1067"/>
      <c r="E3" s="1067" t="s">
        <v>322</v>
      </c>
      <c r="F3" s="1067"/>
      <c r="G3" s="1067"/>
      <c r="H3" s="1064" t="s">
        <v>323</v>
      </c>
      <c r="I3" s="1064"/>
      <c r="J3" s="1064"/>
      <c r="K3" s="1064" t="s">
        <v>324</v>
      </c>
      <c r="L3" s="1064"/>
      <c r="M3" s="1064"/>
      <c r="N3" s="1064"/>
      <c r="O3" s="1064"/>
      <c r="P3" s="1064"/>
      <c r="Q3" s="1064"/>
      <c r="R3" s="1064"/>
      <c r="S3" s="1064" t="s">
        <v>325</v>
      </c>
      <c r="T3" s="1064"/>
      <c r="U3" s="1064"/>
      <c r="V3" s="1064" t="s">
        <v>326</v>
      </c>
      <c r="W3" s="1064"/>
      <c r="X3" s="1064"/>
      <c r="Y3" s="1064" t="s">
        <v>327</v>
      </c>
      <c r="Z3" s="1064"/>
      <c r="AA3" s="1064"/>
      <c r="AB3" s="1065" t="s">
        <v>328</v>
      </c>
      <c r="AC3" s="1065"/>
      <c r="AD3" s="1065"/>
      <c r="AE3" s="1065" t="s">
        <v>329</v>
      </c>
      <c r="AF3" s="1065"/>
      <c r="AG3" s="1065"/>
      <c r="AH3" s="1065"/>
      <c r="AI3" s="1065"/>
      <c r="AJ3" s="1065"/>
      <c r="AK3" s="1065" t="s">
        <v>330</v>
      </c>
      <c r="AL3" s="1065"/>
      <c r="AM3" s="1065"/>
      <c r="AN3" s="1064" t="s">
        <v>331</v>
      </c>
      <c r="AO3" s="1064"/>
      <c r="AP3" s="1064"/>
      <c r="AQ3" s="1064" t="s">
        <v>332</v>
      </c>
      <c r="AR3" s="1064"/>
      <c r="AS3" s="1064"/>
      <c r="AT3" s="1064" t="s">
        <v>333</v>
      </c>
      <c r="AU3" s="1064"/>
      <c r="AV3" s="1064"/>
      <c r="AW3" s="1064" t="s">
        <v>334</v>
      </c>
      <c r="AX3" s="1064"/>
      <c r="AY3" s="1064"/>
      <c r="AZ3" s="1064" t="s">
        <v>335</v>
      </c>
      <c r="BA3" s="1064"/>
      <c r="BB3" s="1064"/>
      <c r="BC3" s="1064" t="s">
        <v>336</v>
      </c>
      <c r="BD3" s="1064"/>
      <c r="BE3" s="1064"/>
      <c r="BF3" s="1064" t="s">
        <v>337</v>
      </c>
      <c r="BG3" s="1064"/>
      <c r="BH3" s="1064"/>
    </row>
    <row r="4" spans="1:60" ht="30.75" customHeight="1" x14ac:dyDescent="0.25">
      <c r="A4" s="1066"/>
      <c r="B4" s="1068" t="s">
        <v>338</v>
      </c>
      <c r="C4" s="380" t="s">
        <v>4</v>
      </c>
      <c r="D4" s="380" t="s">
        <v>5</v>
      </c>
      <c r="E4" s="1062" t="s">
        <v>339</v>
      </c>
      <c r="F4" s="380" t="s">
        <v>4</v>
      </c>
      <c r="G4" s="380" t="s">
        <v>5</v>
      </c>
      <c r="H4" s="1068" t="s">
        <v>338</v>
      </c>
      <c r="I4" s="380" t="s">
        <v>4</v>
      </c>
      <c r="J4" s="380" t="s">
        <v>5</v>
      </c>
      <c r="K4" s="1062" t="s">
        <v>339</v>
      </c>
      <c r="L4" s="380" t="s">
        <v>4</v>
      </c>
      <c r="M4" s="381" t="s">
        <v>340</v>
      </c>
      <c r="N4" s="380" t="s">
        <v>68</v>
      </c>
      <c r="O4" s="380" t="s">
        <v>69</v>
      </c>
      <c r="P4" s="380" t="s">
        <v>70</v>
      </c>
      <c r="Q4" s="380" t="s">
        <v>71</v>
      </c>
      <c r="R4" s="380" t="s">
        <v>72</v>
      </c>
      <c r="S4" s="1062" t="s">
        <v>339</v>
      </c>
      <c r="T4" s="380" t="s">
        <v>4</v>
      </c>
      <c r="U4" s="380" t="s">
        <v>5</v>
      </c>
      <c r="V4" s="1062" t="s">
        <v>339</v>
      </c>
      <c r="W4" s="380" t="s">
        <v>4</v>
      </c>
      <c r="X4" s="380" t="s">
        <v>5</v>
      </c>
      <c r="Y4" s="1062" t="s">
        <v>339</v>
      </c>
      <c r="Z4" s="380" t="s">
        <v>4</v>
      </c>
      <c r="AA4" s="380" t="s">
        <v>5</v>
      </c>
      <c r="AB4" s="1063" t="s">
        <v>339</v>
      </c>
      <c r="AC4" s="380" t="s">
        <v>4</v>
      </c>
      <c r="AD4" s="380" t="s">
        <v>5</v>
      </c>
      <c r="AE4" s="1063" t="s">
        <v>339</v>
      </c>
      <c r="AF4" s="381" t="s">
        <v>341</v>
      </c>
      <c r="AG4" s="380" t="s">
        <v>76</v>
      </c>
      <c r="AH4" s="380" t="s">
        <v>77</v>
      </c>
      <c r="AI4" s="380" t="s">
        <v>78</v>
      </c>
      <c r="AJ4" s="380" t="s">
        <v>5</v>
      </c>
      <c r="AK4" s="1063" t="s">
        <v>338</v>
      </c>
      <c r="AL4" s="380" t="s">
        <v>4</v>
      </c>
      <c r="AM4" s="380" t="s">
        <v>5</v>
      </c>
      <c r="AN4" s="1062" t="s">
        <v>339</v>
      </c>
      <c r="AO4" s="380" t="s">
        <v>4</v>
      </c>
      <c r="AP4" s="380" t="s">
        <v>5</v>
      </c>
      <c r="AQ4" s="1062" t="s">
        <v>339</v>
      </c>
      <c r="AR4" s="380" t="s">
        <v>4</v>
      </c>
      <c r="AS4" s="380" t="s">
        <v>5</v>
      </c>
      <c r="AT4" s="1062" t="s">
        <v>339</v>
      </c>
      <c r="AU4" s="380" t="s">
        <v>4</v>
      </c>
      <c r="AV4" s="380" t="s">
        <v>5</v>
      </c>
      <c r="AW4" s="1062" t="s">
        <v>339</v>
      </c>
      <c r="AX4" s="380" t="s">
        <v>4</v>
      </c>
      <c r="AY4" s="380" t="s">
        <v>5</v>
      </c>
      <c r="AZ4" s="1062" t="s">
        <v>339</v>
      </c>
      <c r="BA4" s="380" t="s">
        <v>4</v>
      </c>
      <c r="BB4" s="380" t="s">
        <v>5</v>
      </c>
      <c r="BC4" s="1062" t="s">
        <v>339</v>
      </c>
      <c r="BD4" s="380" t="s">
        <v>4</v>
      </c>
      <c r="BE4" s="380" t="s">
        <v>5</v>
      </c>
      <c r="BF4" s="1062" t="s">
        <v>339</v>
      </c>
      <c r="BG4" s="380" t="s">
        <v>4</v>
      </c>
      <c r="BH4" s="380" t="s">
        <v>5</v>
      </c>
    </row>
    <row r="5" spans="1:60" ht="82.5" customHeight="1" x14ac:dyDescent="0.25">
      <c r="A5" s="1066"/>
      <c r="B5" s="1068"/>
      <c r="C5" s="381" t="s">
        <v>41</v>
      </c>
      <c r="D5" s="381" t="s">
        <v>42</v>
      </c>
      <c r="E5" s="1062"/>
      <c r="F5" s="381" t="s">
        <v>342</v>
      </c>
      <c r="G5" s="381" t="s">
        <v>343</v>
      </c>
      <c r="H5" s="1068"/>
      <c r="I5" s="381" t="s">
        <v>344</v>
      </c>
      <c r="J5" s="381" t="s">
        <v>345</v>
      </c>
      <c r="K5" s="1062"/>
      <c r="L5" s="382" t="s">
        <v>346</v>
      </c>
      <c r="M5" s="381" t="s">
        <v>347</v>
      </c>
      <c r="N5" s="381" t="s">
        <v>348</v>
      </c>
      <c r="O5" s="381" t="s">
        <v>349</v>
      </c>
      <c r="P5" s="381" t="s">
        <v>350</v>
      </c>
      <c r="Q5" s="381" t="s">
        <v>218</v>
      </c>
      <c r="R5" s="381" t="s">
        <v>90</v>
      </c>
      <c r="S5" s="1062"/>
      <c r="T5" s="381" t="s">
        <v>351</v>
      </c>
      <c r="U5" s="381" t="s">
        <v>352</v>
      </c>
      <c r="V5" s="1062"/>
      <c r="W5" s="381" t="s">
        <v>353</v>
      </c>
      <c r="X5" s="381" t="s">
        <v>354</v>
      </c>
      <c r="Y5" s="1062"/>
      <c r="Z5" s="381" t="s">
        <v>355</v>
      </c>
      <c r="AA5" s="381" t="s">
        <v>356</v>
      </c>
      <c r="AB5" s="1063"/>
      <c r="AC5" s="381" t="s">
        <v>357</v>
      </c>
      <c r="AD5" s="381" t="s">
        <v>358</v>
      </c>
      <c r="AE5" s="1063"/>
      <c r="AF5" s="381" t="s">
        <v>359</v>
      </c>
      <c r="AG5" s="381" t="s">
        <v>360</v>
      </c>
      <c r="AH5" s="381" t="s">
        <v>361</v>
      </c>
      <c r="AI5" s="381" t="s">
        <v>362</v>
      </c>
      <c r="AJ5" s="381" t="s">
        <v>363</v>
      </c>
      <c r="AK5" s="1063"/>
      <c r="AL5" s="381" t="s">
        <v>364</v>
      </c>
      <c r="AM5" s="381" t="s">
        <v>365</v>
      </c>
      <c r="AN5" s="1062"/>
      <c r="AO5" s="381" t="s">
        <v>366</v>
      </c>
      <c r="AP5" s="381" t="s">
        <v>367</v>
      </c>
      <c r="AQ5" s="1062"/>
      <c r="AR5" s="381" t="s">
        <v>368</v>
      </c>
      <c r="AS5" s="381" t="s">
        <v>126</v>
      </c>
      <c r="AT5" s="1062"/>
      <c r="AU5" s="381" t="s">
        <v>369</v>
      </c>
      <c r="AV5" s="381" t="s">
        <v>128</v>
      </c>
      <c r="AW5" s="1062"/>
      <c r="AX5" s="381" t="s">
        <v>370</v>
      </c>
      <c r="AY5" s="381" t="s">
        <v>371</v>
      </c>
      <c r="AZ5" s="1062"/>
      <c r="BA5" s="381" t="s">
        <v>372</v>
      </c>
      <c r="BB5" s="381" t="s">
        <v>373</v>
      </c>
      <c r="BC5" s="1062"/>
      <c r="BD5" s="381" t="s">
        <v>374</v>
      </c>
      <c r="BE5" s="381" t="s">
        <v>375</v>
      </c>
      <c r="BF5" s="1062"/>
      <c r="BG5" s="381" t="s">
        <v>376</v>
      </c>
      <c r="BH5" s="381" t="s">
        <v>377</v>
      </c>
    </row>
    <row r="6" spans="1:60" ht="341.25" customHeight="1" x14ac:dyDescent="0.25">
      <c r="A6" s="383" t="s">
        <v>378</v>
      </c>
      <c r="B6" s="384" t="s">
        <v>379</v>
      </c>
      <c r="C6" s="385" t="s">
        <v>380</v>
      </c>
      <c r="D6" s="386" t="s">
        <v>381</v>
      </c>
      <c r="E6" s="384" t="s">
        <v>379</v>
      </c>
      <c r="F6" s="387" t="s">
        <v>382</v>
      </c>
      <c r="G6" s="385" t="s">
        <v>380</v>
      </c>
      <c r="H6" s="384" t="s">
        <v>379</v>
      </c>
      <c r="I6" s="388" t="s">
        <v>383</v>
      </c>
      <c r="J6" s="389" t="s">
        <v>384</v>
      </c>
      <c r="K6" s="384" t="s">
        <v>379</v>
      </c>
      <c r="L6" s="389" t="s">
        <v>385</v>
      </c>
      <c r="M6" s="390" t="s">
        <v>386</v>
      </c>
      <c r="N6" s="391" t="s">
        <v>387</v>
      </c>
      <c r="O6" s="392" t="s">
        <v>388</v>
      </c>
      <c r="P6" s="392" t="s">
        <v>389</v>
      </c>
      <c r="Q6" s="393" t="s">
        <v>390</v>
      </c>
      <c r="R6" s="394" t="s">
        <v>391</v>
      </c>
      <c r="S6" s="384" t="s">
        <v>379</v>
      </c>
      <c r="T6" s="395" t="s">
        <v>392</v>
      </c>
      <c r="U6" s="389" t="s">
        <v>393</v>
      </c>
      <c r="V6" s="384" t="s">
        <v>379</v>
      </c>
      <c r="W6" s="396" t="s">
        <v>394</v>
      </c>
      <c r="X6" s="389" t="s">
        <v>395</v>
      </c>
      <c r="Y6" s="384" t="s">
        <v>379</v>
      </c>
      <c r="Z6" s="397" t="s">
        <v>396</v>
      </c>
      <c r="AA6" s="389" t="s">
        <v>397</v>
      </c>
      <c r="AB6" s="384" t="s">
        <v>379</v>
      </c>
      <c r="AC6" s="396" t="s">
        <v>398</v>
      </c>
      <c r="AD6" s="394" t="s">
        <v>399</v>
      </c>
      <c r="AE6" s="384" t="s">
        <v>379</v>
      </c>
      <c r="AF6" s="398" t="s">
        <v>400</v>
      </c>
      <c r="AG6" s="399" t="s">
        <v>401</v>
      </c>
      <c r="AH6" s="400" t="s">
        <v>402</v>
      </c>
      <c r="AI6" s="400" t="s">
        <v>403</v>
      </c>
      <c r="AJ6" s="401" t="s">
        <v>404</v>
      </c>
      <c r="AK6" s="384" t="s">
        <v>379</v>
      </c>
      <c r="AL6" s="402" t="s">
        <v>405</v>
      </c>
      <c r="AM6" s="398" t="s">
        <v>400</v>
      </c>
      <c r="AN6" s="384" t="s">
        <v>379</v>
      </c>
      <c r="AO6" s="403" t="s">
        <v>406</v>
      </c>
      <c r="AP6" s="403" t="s">
        <v>406</v>
      </c>
      <c r="AQ6" s="384" t="s">
        <v>379</v>
      </c>
      <c r="AR6" s="396" t="s">
        <v>407</v>
      </c>
      <c r="AS6" s="396" t="s">
        <v>408</v>
      </c>
      <c r="AT6" s="384" t="s">
        <v>379</v>
      </c>
      <c r="AU6" s="396" t="s">
        <v>409</v>
      </c>
      <c r="AV6" s="389" t="s">
        <v>410</v>
      </c>
      <c r="AW6" s="384" t="s">
        <v>379</v>
      </c>
      <c r="AX6" s="403" t="s">
        <v>406</v>
      </c>
      <c r="AY6" s="392" t="s">
        <v>411</v>
      </c>
      <c r="AZ6" s="384" t="s">
        <v>379</v>
      </c>
      <c r="BA6" s="403" t="s">
        <v>412</v>
      </c>
      <c r="BB6" s="394" t="s">
        <v>413</v>
      </c>
      <c r="BC6" s="384" t="s">
        <v>379</v>
      </c>
      <c r="BD6" s="389" t="s">
        <v>414</v>
      </c>
      <c r="BE6" s="394" t="s">
        <v>415</v>
      </c>
      <c r="BF6" s="384" t="s">
        <v>379</v>
      </c>
      <c r="BG6" s="403" t="s">
        <v>406</v>
      </c>
      <c r="BH6" s="394" t="s">
        <v>413</v>
      </c>
    </row>
    <row r="7" spans="1:60" ht="22.5" customHeight="1" x14ac:dyDescent="0.25">
      <c r="A7" s="404"/>
      <c r="B7" s="405"/>
      <c r="C7" s="406"/>
      <c r="D7" s="406"/>
      <c r="E7" s="405"/>
      <c r="F7" s="406"/>
      <c r="G7" s="406"/>
      <c r="H7" s="405"/>
      <c r="I7" s="406"/>
      <c r="J7" s="406"/>
      <c r="K7" s="405"/>
      <c r="L7" s="406"/>
      <c r="M7" s="406"/>
      <c r="N7" s="407"/>
      <c r="O7" s="407"/>
      <c r="P7" s="407"/>
      <c r="Q7" s="407"/>
      <c r="R7" s="406"/>
      <c r="S7" s="405"/>
      <c r="T7" s="406"/>
      <c r="U7" s="406"/>
      <c r="V7" s="405"/>
      <c r="W7" s="406"/>
      <c r="X7" s="406"/>
      <c r="Y7" s="405"/>
      <c r="Z7" s="406"/>
      <c r="AA7" s="406"/>
      <c r="AB7" s="405"/>
      <c r="AC7" s="406"/>
      <c r="AD7" s="407"/>
      <c r="AE7" s="405"/>
      <c r="AF7" s="406"/>
      <c r="AG7" s="406"/>
      <c r="AH7" s="406"/>
      <c r="AI7" s="406"/>
      <c r="AJ7" s="406"/>
      <c r="AK7" s="405"/>
      <c r="AL7" s="406"/>
      <c r="AM7" s="406"/>
      <c r="AN7" s="405"/>
      <c r="AO7" s="406"/>
      <c r="AP7" s="406"/>
      <c r="AQ7" s="405"/>
      <c r="AR7" s="406"/>
      <c r="AS7" s="406"/>
      <c r="AT7" s="405"/>
      <c r="AU7" s="406"/>
      <c r="AV7" s="406"/>
      <c r="AW7" s="405"/>
      <c r="AX7" s="406"/>
      <c r="AY7" s="406"/>
      <c r="AZ7" s="405"/>
      <c r="BA7" s="406"/>
      <c r="BB7" s="406"/>
      <c r="BC7" s="405"/>
      <c r="BD7" s="406"/>
      <c r="BE7" s="406"/>
      <c r="BF7" s="405"/>
      <c r="BG7" s="406"/>
      <c r="BH7" s="406"/>
    </row>
    <row r="8" spans="1:60" s="376" customFormat="1" ht="16.5" x14ac:dyDescent="0.3">
      <c r="A8" s="408" t="s">
        <v>416</v>
      </c>
      <c r="F8" s="406"/>
    </row>
    <row r="9" spans="1:60" s="376" customFormat="1" x14ac:dyDescent="0.25">
      <c r="A9" s="409" t="s">
        <v>417</v>
      </c>
      <c r="F9" s="406"/>
    </row>
    <row r="10" spans="1:60" s="376" customFormat="1" x14ac:dyDescent="0.25">
      <c r="A10" s="410" t="s">
        <v>418</v>
      </c>
      <c r="F10" s="406"/>
    </row>
    <row r="11" spans="1:60" s="376" customFormat="1" x14ac:dyDescent="0.25">
      <c r="A11" s="409" t="s">
        <v>419</v>
      </c>
      <c r="F11" s="406"/>
    </row>
    <row r="12" spans="1:60" s="376" customFormat="1" x14ac:dyDescent="0.25">
      <c r="A12" s="408" t="s">
        <v>420</v>
      </c>
      <c r="F12" s="406"/>
    </row>
    <row r="13" spans="1:60" s="376" customFormat="1" x14ac:dyDescent="0.25">
      <c r="A13" s="408" t="s">
        <v>421</v>
      </c>
      <c r="F13" s="406"/>
    </row>
    <row r="14" spans="1:60" s="376" customFormat="1" x14ac:dyDescent="0.25">
      <c r="A14" s="411"/>
      <c r="F14" s="406"/>
    </row>
    <row r="15" spans="1:60" s="376" customFormat="1" ht="11.25" customHeight="1" x14ac:dyDescent="0.25">
      <c r="A15" s="412"/>
      <c r="F15" s="406"/>
    </row>
    <row r="16" spans="1:60" s="376" customFormat="1" x14ac:dyDescent="0.25">
      <c r="A16" s="412"/>
      <c r="F16" s="406"/>
    </row>
    <row r="17" spans="1:6" s="376" customFormat="1" x14ac:dyDescent="0.25">
      <c r="A17" s="413"/>
      <c r="F17" s="406"/>
    </row>
    <row r="18" spans="1:6" s="376" customFormat="1" x14ac:dyDescent="0.25">
      <c r="A18" s="412"/>
      <c r="F18" s="406"/>
    </row>
    <row r="19" spans="1:6" s="376" customFormat="1" x14ac:dyDescent="0.25">
      <c r="A19" s="412"/>
      <c r="F19" s="406"/>
    </row>
    <row r="20" spans="1:6" s="376" customFormat="1" x14ac:dyDescent="0.25">
      <c r="A20" s="412"/>
      <c r="F20" s="406"/>
    </row>
    <row r="21" spans="1:6" s="376" customFormat="1" x14ac:dyDescent="0.25">
      <c r="A21" s="414"/>
      <c r="F21" s="406"/>
    </row>
    <row r="22" spans="1:6" s="376" customFormat="1" x14ac:dyDescent="0.25">
      <c r="A22" s="411"/>
      <c r="F22" s="406"/>
    </row>
    <row r="23" spans="1:6" s="376" customFormat="1" x14ac:dyDescent="0.25">
      <c r="A23" s="412"/>
      <c r="F23" s="406"/>
    </row>
    <row r="24" spans="1:6" s="376" customFormat="1" x14ac:dyDescent="0.25">
      <c r="F24" s="406"/>
    </row>
    <row r="25" spans="1:6" s="376" customFormat="1" x14ac:dyDescent="0.25">
      <c r="A25" s="415"/>
      <c r="F25" s="406"/>
    </row>
    <row r="26" spans="1:6" s="376" customFormat="1" x14ac:dyDescent="0.25">
      <c r="F26" s="406"/>
    </row>
    <row r="27" spans="1:6" s="376" customFormat="1" x14ac:dyDescent="0.25">
      <c r="F27" s="406"/>
    </row>
    <row r="28" spans="1:6" s="376" customFormat="1" x14ac:dyDescent="0.25">
      <c r="F28" s="406"/>
    </row>
    <row r="29" spans="1:6" s="376" customFormat="1" x14ac:dyDescent="0.25"/>
    <row r="30" spans="1:6" s="376" customFormat="1" x14ac:dyDescent="0.25"/>
    <row r="31" spans="1:6" s="376" customFormat="1" x14ac:dyDescent="0.25"/>
    <row r="32" spans="1:6" s="376" customFormat="1" x14ac:dyDescent="0.25"/>
    <row r="33" s="376" customFormat="1" x14ac:dyDescent="0.25"/>
    <row r="34" s="376" customFormat="1" x14ac:dyDescent="0.25"/>
    <row r="35" s="376" customFormat="1" x14ac:dyDescent="0.25"/>
    <row r="36" s="376" customFormat="1" x14ac:dyDescent="0.25"/>
    <row r="37" s="376" customFormat="1" x14ac:dyDescent="0.25"/>
    <row r="38" s="376" customFormat="1" x14ac:dyDescent="0.25"/>
    <row r="39" s="376" customFormat="1" x14ac:dyDescent="0.25"/>
    <row r="40" s="376" customFormat="1" x14ac:dyDescent="0.25"/>
    <row r="41" s="376" customFormat="1" x14ac:dyDescent="0.25"/>
    <row r="42" s="376" customFormat="1" x14ac:dyDescent="0.25"/>
    <row r="43" s="376" customFormat="1" x14ac:dyDescent="0.25"/>
  </sheetData>
  <mergeCells count="35">
    <mergeCell ref="S3:U3"/>
    <mergeCell ref="B4:B5"/>
    <mergeCell ref="E4:E5"/>
    <mergeCell ref="H4:H5"/>
    <mergeCell ref="K4:K5"/>
    <mergeCell ref="S4:S5"/>
    <mergeCell ref="A3:A5"/>
    <mergeCell ref="B3:D3"/>
    <mergeCell ref="E3:G3"/>
    <mergeCell ref="H3:J3"/>
    <mergeCell ref="K3:R3"/>
    <mergeCell ref="BF3:BH3"/>
    <mergeCell ref="V3:X3"/>
    <mergeCell ref="Y3:AA3"/>
    <mergeCell ref="AB3:AD3"/>
    <mergeCell ref="AE3:AJ3"/>
    <mergeCell ref="AK3:AM3"/>
    <mergeCell ref="AN3:AP3"/>
    <mergeCell ref="AQ3:AS3"/>
    <mergeCell ref="AT3:AV3"/>
    <mergeCell ref="AW3:AY3"/>
    <mergeCell ref="AZ3:BB3"/>
    <mergeCell ref="BC3:BE3"/>
    <mergeCell ref="V4:V5"/>
    <mergeCell ref="Y4:Y5"/>
    <mergeCell ref="AB4:AB5"/>
    <mergeCell ref="AE4:AE5"/>
    <mergeCell ref="BF4:BF5"/>
    <mergeCell ref="AN4:AN5"/>
    <mergeCell ref="AQ4:AQ5"/>
    <mergeCell ref="AT4:AT5"/>
    <mergeCell ref="AW4:AW5"/>
    <mergeCell ref="AZ4:AZ5"/>
    <mergeCell ref="BC4:BC5"/>
    <mergeCell ref="AK4:AK5"/>
  </mergeCells>
  <pageMargins left="0.70866141732283472" right="0.31496062992125984" top="0.74803149606299213" bottom="0.35433070866141736" header="0.31496062992125984" footer="0"/>
  <pageSetup paperSize="9" scale="35" fitToWidth="5" orientation="landscape" r:id="rId1"/>
  <colBreaks count="1" manualBreakCount="1">
    <brk id="39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45B30-0904-430A-B66E-701AE2C64137}">
  <sheetPr codeName="Hoja4"/>
  <dimension ref="A1:R36"/>
  <sheetViews>
    <sheetView zoomScale="85" zoomScaleNormal="85" workbookViewId="0">
      <selection activeCell="G38" sqref="G38"/>
    </sheetView>
  </sheetViews>
  <sheetFormatPr baseColWidth="10" defaultRowHeight="15" x14ac:dyDescent="0.25"/>
  <cols>
    <col min="1" max="4" width="1.140625" style="4" customWidth="1"/>
    <col min="5" max="6" width="1.140625" style="5" customWidth="1"/>
    <col min="7" max="7" width="31.7109375" style="4" customWidth="1"/>
    <col min="8" max="8" width="26" style="4" customWidth="1"/>
    <col min="9" max="9" width="19" style="4" customWidth="1"/>
    <col min="10" max="10" width="14.85546875" style="5" customWidth="1"/>
    <col min="11" max="11" width="12.5703125" style="4" customWidth="1"/>
    <col min="12" max="12" width="16.140625" style="4" customWidth="1"/>
    <col min="13" max="13" width="16.42578125" style="4" customWidth="1"/>
    <col min="14" max="14" width="15" style="4" customWidth="1"/>
    <col min="15" max="16" width="8" style="4" customWidth="1"/>
    <col min="17" max="16384" width="11.42578125" style="4"/>
  </cols>
  <sheetData>
    <row r="1" spans="1:18" s="2" customFormat="1" ht="21" customHeight="1" x14ac:dyDescent="0.45">
      <c r="E1" s="3"/>
      <c r="F1" s="3"/>
      <c r="G1" s="967" t="s">
        <v>0</v>
      </c>
      <c r="H1" s="967"/>
      <c r="I1" s="967"/>
      <c r="J1" s="967"/>
      <c r="K1" s="967"/>
      <c r="L1" s="967"/>
      <c r="M1" s="967"/>
      <c r="N1" s="967"/>
    </row>
    <row r="2" spans="1:18" s="2" customFormat="1" ht="28.5" x14ac:dyDescent="0.45">
      <c r="E2" s="3"/>
      <c r="F2" s="3"/>
      <c r="G2" s="968" t="s">
        <v>2</v>
      </c>
      <c r="H2" s="969"/>
      <c r="I2" s="969"/>
      <c r="J2" s="969"/>
      <c r="K2" s="970" t="str">
        <f>+NOMBRE!B7</f>
        <v>ENERO - NOVIEMBRE 2024</v>
      </c>
      <c r="L2" s="970"/>
      <c r="M2" s="970"/>
      <c r="N2" s="970"/>
    </row>
    <row r="3" spans="1:18" ht="3" customHeight="1" thickBot="1" x14ac:dyDescent="0.3"/>
    <row r="4" spans="1:18" ht="15" customHeight="1" x14ac:dyDescent="0.25">
      <c r="H4" s="971" t="s">
        <v>3</v>
      </c>
      <c r="I4" s="972"/>
      <c r="J4" s="972"/>
      <c r="K4" s="972"/>
      <c r="L4" s="972"/>
      <c r="M4" s="972"/>
      <c r="N4" s="973"/>
    </row>
    <row r="5" spans="1:18" ht="39.75" customHeight="1" thickBot="1" x14ac:dyDescent="0.3">
      <c r="H5" s="974"/>
      <c r="I5" s="975"/>
      <c r="J5" s="975"/>
      <c r="K5" s="975"/>
      <c r="L5" s="975"/>
      <c r="M5" s="975"/>
      <c r="N5" s="976"/>
    </row>
    <row r="6" spans="1:18" ht="16.5" customHeight="1" thickBot="1" x14ac:dyDescent="0.3">
      <c r="H6" s="6" t="s">
        <v>4</v>
      </c>
      <c r="I6" s="7" t="s">
        <v>5</v>
      </c>
      <c r="J6" s="977" t="s">
        <v>6</v>
      </c>
      <c r="K6" s="979">
        <f>+NOMBRE!$B$9</f>
        <v>2024</v>
      </c>
      <c r="L6" s="980"/>
      <c r="M6" s="981" t="s">
        <v>7</v>
      </c>
      <c r="N6" s="982"/>
    </row>
    <row r="7" spans="1:18" ht="72.75" customHeight="1" thickBot="1" x14ac:dyDescent="0.3">
      <c r="G7" s="8" t="s">
        <v>8</v>
      </c>
      <c r="H7" s="9" t="s">
        <v>9</v>
      </c>
      <c r="I7" s="10" t="s">
        <v>10</v>
      </c>
      <c r="J7" s="978"/>
      <c r="K7" s="11" t="s">
        <v>11</v>
      </c>
      <c r="L7" s="12" t="s">
        <v>12</v>
      </c>
      <c r="M7" s="13" t="s">
        <v>13</v>
      </c>
      <c r="N7" s="13" t="s">
        <v>14</v>
      </c>
    </row>
    <row r="8" spans="1:18" ht="15" customHeight="1" x14ac:dyDescent="0.3">
      <c r="A8"/>
      <c r="B8"/>
      <c r="C8" s="14"/>
      <c r="D8" s="14"/>
      <c r="G8" s="18" t="s">
        <v>15</v>
      </c>
      <c r="H8" s="19">
        <v>7</v>
      </c>
      <c r="I8" s="20">
        <v>7</v>
      </c>
      <c r="J8" s="21">
        <f t="shared" ref="J8" si="0">IF(AND(H8=0,I8=0),1,IF(I8=0,300,+H8/I8))</f>
        <v>1</v>
      </c>
      <c r="K8" s="22">
        <v>1</v>
      </c>
      <c r="L8" s="23">
        <f t="shared" ref="L8" si="1">+K8*1</f>
        <v>1</v>
      </c>
      <c r="M8" s="24">
        <f t="shared" ref="M8" si="2">IF(+J8/L8&gt;1,1,+J8/L8)</f>
        <v>1</v>
      </c>
      <c r="N8" s="25">
        <f t="shared" ref="N8" si="3">+M8*4.17/100</f>
        <v>4.1700000000000001E-2</v>
      </c>
      <c r="Q8" s="17"/>
      <c r="R8" s="5"/>
    </row>
    <row r="9" spans="1:18" ht="5.25" customHeight="1" thickBot="1" x14ac:dyDescent="0.3"/>
    <row r="10" spans="1:18" ht="18" thickBot="1" x14ac:dyDescent="0.35">
      <c r="G10" s="28" t="s">
        <v>20</v>
      </c>
      <c r="H10" s="29">
        <f>SUM(H8:H8)</f>
        <v>7</v>
      </c>
      <c r="I10" s="30">
        <f>SUM(I8:I8)</f>
        <v>7</v>
      </c>
      <c r="J10" s="31">
        <f>IF(AND(H10=0,I10=0),1,IF(I10=0,300,+H10/I10))</f>
        <v>1</v>
      </c>
    </row>
    <row r="13" spans="1:18" s="5" customFormat="1" hidden="1" x14ac:dyDescent="0.25">
      <c r="A13" s="4"/>
      <c r="B13" s="4"/>
      <c r="C13" s="4"/>
      <c r="D13" s="4"/>
      <c r="G13" s="4"/>
      <c r="H13" s="4"/>
      <c r="I13" s="4"/>
      <c r="K13" s="4"/>
      <c r="L13" s="4"/>
      <c r="M13" s="4"/>
      <c r="N13" s="4"/>
      <c r="O13" s="4"/>
      <c r="P13" s="4"/>
      <c r="Q13" s="4"/>
      <c r="R13" s="4"/>
    </row>
    <row r="14" spans="1:18" s="5" customFormat="1" hidden="1" x14ac:dyDescent="0.25">
      <c r="A14" s="4"/>
      <c r="B14" s="4"/>
      <c r="C14" s="4"/>
      <c r="D14" s="4"/>
      <c r="G14" s="4"/>
      <c r="H14" s="4"/>
      <c r="I14" s="4"/>
      <c r="K14" s="4"/>
      <c r="L14" s="4"/>
      <c r="M14" s="4"/>
      <c r="N14" s="4"/>
      <c r="O14" s="4"/>
      <c r="P14" s="4"/>
      <c r="Q14" s="4"/>
      <c r="R14" s="4"/>
    </row>
    <row r="15" spans="1:18" s="5" customFormat="1" hidden="1" x14ac:dyDescent="0.25">
      <c r="A15" s="4"/>
      <c r="B15" s="4"/>
      <c r="C15" s="4"/>
      <c r="D15" s="4"/>
      <c r="G15" s="4" t="s">
        <v>21</v>
      </c>
      <c r="H15" s="14" t="e">
        <f>+#REF!</f>
        <v>#REF!</v>
      </c>
      <c r="I15" s="14" t="e">
        <f>+#REF!</f>
        <v>#REF!</v>
      </c>
      <c r="K15" s="4"/>
      <c r="L15" s="4"/>
      <c r="M15" s="4"/>
      <c r="N15" s="4"/>
      <c r="O15" s="4"/>
      <c r="P15" s="4"/>
      <c r="Q15" s="4"/>
      <c r="R15" s="4"/>
    </row>
    <row r="16" spans="1:18" s="5" customFormat="1" hidden="1" x14ac:dyDescent="0.25">
      <c r="A16" s="4"/>
      <c r="B16" s="4"/>
      <c r="C16" s="4"/>
      <c r="D16" s="4"/>
      <c r="G16" s="4" t="s">
        <v>22</v>
      </c>
      <c r="H16" s="14" t="e">
        <f>+#REF!</f>
        <v>#REF!</v>
      </c>
      <c r="I16" s="14" t="e">
        <f>+#REF!</f>
        <v>#REF!</v>
      </c>
      <c r="K16" s="4"/>
      <c r="L16" s="4"/>
      <c r="M16" s="4"/>
      <c r="N16" s="4"/>
      <c r="O16" s="4"/>
      <c r="P16" s="4"/>
      <c r="Q16" s="4"/>
      <c r="R16" s="4"/>
    </row>
    <row r="17" spans="1:18" s="5" customFormat="1" hidden="1" x14ac:dyDescent="0.25">
      <c r="A17" s="4"/>
      <c r="B17" s="4"/>
      <c r="C17" s="4"/>
      <c r="D17" s="4"/>
      <c r="G17" s="4" t="s">
        <v>23</v>
      </c>
      <c r="H17" s="14" t="e">
        <f>+#REF!</f>
        <v>#REF!</v>
      </c>
      <c r="I17" s="14" t="e">
        <f>+#REF!</f>
        <v>#REF!</v>
      </c>
      <c r="K17" s="4"/>
      <c r="L17" s="4"/>
      <c r="M17" s="4"/>
      <c r="N17" s="4"/>
      <c r="O17" s="4"/>
      <c r="P17" s="4"/>
      <c r="Q17" s="4"/>
      <c r="R17" s="4"/>
    </row>
    <row r="18" spans="1:18" s="5" customFormat="1" hidden="1" x14ac:dyDescent="0.25">
      <c r="A18" s="4"/>
      <c r="B18" s="4"/>
      <c r="C18" s="4"/>
      <c r="D18" s="4"/>
      <c r="G18" s="4" t="s">
        <v>24</v>
      </c>
      <c r="H18" s="14" t="e">
        <f>+#REF!</f>
        <v>#REF!</v>
      </c>
      <c r="I18" s="14" t="e">
        <f>+#REF!</f>
        <v>#REF!</v>
      </c>
      <c r="K18" s="4"/>
      <c r="L18" s="4"/>
      <c r="M18" s="4"/>
      <c r="N18" s="4"/>
      <c r="O18" s="4"/>
      <c r="P18" s="4"/>
      <c r="Q18" s="4"/>
      <c r="R18" s="4"/>
    </row>
    <row r="19" spans="1:18" s="5" customFormat="1" hidden="1" x14ac:dyDescent="0.25">
      <c r="A19" s="4"/>
      <c r="B19" s="4"/>
      <c r="C19" s="4"/>
      <c r="D19" s="4"/>
      <c r="G19" s="4" t="s">
        <v>25</v>
      </c>
      <c r="H19" s="14" t="e">
        <f>+#REF!</f>
        <v>#REF!</v>
      </c>
      <c r="I19" s="14" t="e">
        <f>+#REF!</f>
        <v>#REF!</v>
      </c>
      <c r="K19" s="4"/>
      <c r="L19" s="4"/>
      <c r="M19" s="4"/>
      <c r="N19" s="4"/>
      <c r="O19" s="4"/>
      <c r="P19" s="4"/>
      <c r="Q19" s="4"/>
      <c r="R19" s="4"/>
    </row>
    <row r="20" spans="1:18" s="5" customFormat="1" hidden="1" x14ac:dyDescent="0.25">
      <c r="A20" s="4"/>
      <c r="B20" s="4"/>
      <c r="C20" s="4"/>
      <c r="D20" s="4"/>
      <c r="G20" s="4" t="s">
        <v>26</v>
      </c>
      <c r="H20" s="14" t="e">
        <f>+#REF!</f>
        <v>#REF!</v>
      </c>
      <c r="I20" s="14" t="e">
        <f>+#REF!</f>
        <v>#REF!</v>
      </c>
      <c r="K20" s="4"/>
      <c r="L20" s="4"/>
      <c r="M20" s="4"/>
      <c r="N20" s="4"/>
      <c r="O20" s="4"/>
      <c r="P20" s="4"/>
      <c r="Q20" s="4"/>
      <c r="R20" s="4"/>
    </row>
    <row r="21" spans="1:18" s="5" customFormat="1" hidden="1" x14ac:dyDescent="0.25">
      <c r="A21" s="4"/>
      <c r="B21" s="4"/>
      <c r="C21" s="4"/>
      <c r="D21" s="4"/>
      <c r="G21" s="4" t="s">
        <v>27</v>
      </c>
      <c r="H21" s="14" t="e">
        <f>+#REF!</f>
        <v>#REF!</v>
      </c>
      <c r="I21" s="14" t="e">
        <f>+#REF!</f>
        <v>#REF!</v>
      </c>
      <c r="K21" s="4"/>
      <c r="L21" s="4"/>
      <c r="M21" s="4"/>
      <c r="N21" s="4"/>
      <c r="O21" s="4"/>
      <c r="P21" s="4"/>
      <c r="Q21" s="4"/>
      <c r="R21" s="4"/>
    </row>
    <row r="22" spans="1:18" s="5" customFormat="1" hidden="1" x14ac:dyDescent="0.25">
      <c r="A22" s="4"/>
      <c r="B22" s="4"/>
      <c r="C22" s="4"/>
      <c r="D22" s="4"/>
      <c r="G22" s="4" t="s">
        <v>28</v>
      </c>
      <c r="H22" s="14" t="e">
        <f>+#REF!</f>
        <v>#REF!</v>
      </c>
      <c r="I22" s="14" t="e">
        <f>+#REF!</f>
        <v>#REF!</v>
      </c>
      <c r="K22" s="4"/>
      <c r="L22" s="4"/>
      <c r="M22" s="4"/>
      <c r="N22" s="4"/>
      <c r="O22" s="4"/>
      <c r="P22" s="4"/>
      <c r="Q22" s="4"/>
      <c r="R22" s="4"/>
    </row>
    <row r="23" spans="1:18" s="5" customFormat="1" hidden="1" x14ac:dyDescent="0.25">
      <c r="A23" s="4"/>
      <c r="B23" s="4"/>
      <c r="C23" s="4"/>
      <c r="D23" s="4"/>
      <c r="G23" s="4" t="s">
        <v>29</v>
      </c>
      <c r="H23" s="14" t="e">
        <f>+#REF!</f>
        <v>#REF!</v>
      </c>
      <c r="I23" s="14" t="e">
        <f>+#REF!</f>
        <v>#REF!</v>
      </c>
      <c r="K23" s="4"/>
      <c r="L23" s="4"/>
      <c r="M23" s="4"/>
      <c r="N23" s="4"/>
      <c r="O23" s="4"/>
      <c r="P23" s="4"/>
      <c r="Q23" s="4"/>
      <c r="R23" s="4"/>
    </row>
    <row r="24" spans="1:18" s="5" customFormat="1" hidden="1" x14ac:dyDescent="0.25">
      <c r="A24" s="4"/>
      <c r="B24" s="4"/>
      <c r="C24" s="4"/>
      <c r="D24" s="4"/>
      <c r="G24" s="4" t="s">
        <v>30</v>
      </c>
      <c r="H24" s="14" t="e">
        <f>+#REF!</f>
        <v>#REF!</v>
      </c>
      <c r="I24" s="14" t="e">
        <f>+#REF!</f>
        <v>#REF!</v>
      </c>
      <c r="K24" s="4"/>
      <c r="L24" s="4"/>
      <c r="M24" s="4"/>
      <c r="N24" s="4"/>
      <c r="O24" s="4"/>
      <c r="P24" s="4"/>
      <c r="Q24" s="4"/>
      <c r="R24" s="4"/>
    </row>
    <row r="25" spans="1:18" s="5" customFormat="1" hidden="1" x14ac:dyDescent="0.25">
      <c r="A25" s="4"/>
      <c r="B25" s="4"/>
      <c r="C25" s="4"/>
      <c r="D25" s="4"/>
      <c r="G25" s="4" t="s">
        <v>31</v>
      </c>
      <c r="H25" s="14" t="e">
        <f>+#REF!</f>
        <v>#REF!</v>
      </c>
      <c r="I25" s="14" t="e">
        <f>+#REF!</f>
        <v>#REF!</v>
      </c>
      <c r="K25" s="4"/>
      <c r="L25" s="4"/>
      <c r="M25" s="4"/>
      <c r="N25" s="4"/>
      <c r="O25" s="4"/>
      <c r="P25" s="4"/>
      <c r="Q25" s="4"/>
      <c r="R25" s="4"/>
    </row>
    <row r="26" spans="1:18" s="5" customFormat="1" hidden="1" x14ac:dyDescent="0.25">
      <c r="A26" s="4"/>
      <c r="B26" s="4"/>
      <c r="C26" s="4"/>
      <c r="D26" s="4"/>
      <c r="G26" s="4" t="s">
        <v>32</v>
      </c>
      <c r="H26" s="14" t="e">
        <f>+#REF!</f>
        <v>#REF!</v>
      </c>
      <c r="I26" s="14" t="e">
        <f>+#REF!</f>
        <v>#REF!</v>
      </c>
      <c r="K26" s="4"/>
      <c r="L26" s="4"/>
      <c r="M26" s="4"/>
      <c r="N26" s="4"/>
      <c r="O26" s="4"/>
      <c r="P26" s="4"/>
      <c r="Q26" s="4"/>
      <c r="R26" s="4"/>
    </row>
    <row r="27" spans="1:18" s="5" customFormat="1" hidden="1" x14ac:dyDescent="0.25">
      <c r="A27" s="4"/>
      <c r="B27" s="4"/>
      <c r="C27" s="4"/>
      <c r="D27" s="4"/>
      <c r="G27" s="4" t="s">
        <v>33</v>
      </c>
      <c r="H27" s="14" t="e">
        <f>+#REF!</f>
        <v>#REF!</v>
      </c>
      <c r="I27" s="14" t="e">
        <f>+#REF!</f>
        <v>#REF!</v>
      </c>
      <c r="K27" s="4"/>
      <c r="L27" s="4"/>
      <c r="M27" s="4"/>
      <c r="N27" s="4"/>
      <c r="O27" s="4"/>
      <c r="P27" s="4"/>
      <c r="Q27" s="4"/>
      <c r="R27" s="4"/>
    </row>
    <row r="28" spans="1:18" s="5" customFormat="1" hidden="1" x14ac:dyDescent="0.25">
      <c r="A28" s="4"/>
      <c r="B28" s="4"/>
      <c r="C28" s="4"/>
      <c r="D28" s="4"/>
      <c r="G28" s="4" t="s">
        <v>34</v>
      </c>
      <c r="H28" s="14" t="e">
        <f>+#REF!</f>
        <v>#REF!</v>
      </c>
      <c r="I28" s="14" t="e">
        <f>+#REF!</f>
        <v>#REF!</v>
      </c>
      <c r="K28" s="4"/>
      <c r="L28" s="4"/>
      <c r="M28" s="4"/>
      <c r="N28" s="4"/>
      <c r="O28" s="4"/>
      <c r="P28" s="4"/>
      <c r="Q28" s="4"/>
      <c r="R28" s="4"/>
    </row>
    <row r="29" spans="1:18" s="5" customFormat="1" hidden="1" x14ac:dyDescent="0.25">
      <c r="A29" s="4"/>
      <c r="B29" s="4"/>
      <c r="C29" s="4"/>
      <c r="D29" s="4"/>
      <c r="G29" s="4" t="s">
        <v>35</v>
      </c>
      <c r="H29" s="14">
        <f>+H8</f>
        <v>7</v>
      </c>
      <c r="I29" s="14">
        <f>+I8</f>
        <v>7</v>
      </c>
      <c r="K29" s="4"/>
      <c r="L29" s="4"/>
      <c r="M29" s="4"/>
      <c r="N29" s="4"/>
      <c r="O29" s="4"/>
      <c r="P29" s="4"/>
      <c r="Q29" s="4"/>
      <c r="R29" s="4"/>
    </row>
    <row r="30" spans="1:18" s="5" customFormat="1" hidden="1" x14ac:dyDescent="0.25">
      <c r="A30" s="4"/>
      <c r="B30" s="4"/>
      <c r="C30" s="4"/>
      <c r="D30" s="4"/>
      <c r="G30" s="4" t="s">
        <v>36</v>
      </c>
      <c r="H30" s="14" t="e">
        <f>+#REF!</f>
        <v>#REF!</v>
      </c>
      <c r="I30" s="14" t="e">
        <f>+#REF!</f>
        <v>#REF!</v>
      </c>
      <c r="K30" s="4"/>
      <c r="L30" s="4"/>
      <c r="M30" s="4"/>
      <c r="N30" s="4"/>
      <c r="O30" s="4"/>
      <c r="P30" s="4"/>
      <c r="Q30" s="4"/>
      <c r="R30" s="4"/>
    </row>
    <row r="31" spans="1:18" s="5" customFormat="1" hidden="1" x14ac:dyDescent="0.25">
      <c r="A31" s="4"/>
      <c r="B31" s="4"/>
      <c r="C31" s="4"/>
      <c r="D31" s="4"/>
      <c r="G31" s="4" t="s">
        <v>37</v>
      </c>
      <c r="H31" s="14" t="e">
        <f>+#REF!</f>
        <v>#REF!</v>
      </c>
      <c r="I31" s="14" t="e">
        <f>+#REF!</f>
        <v>#REF!</v>
      </c>
      <c r="K31" s="4"/>
      <c r="L31" s="4"/>
      <c r="M31" s="4"/>
      <c r="N31" s="4"/>
      <c r="O31" s="4"/>
      <c r="P31" s="4"/>
      <c r="Q31" s="4"/>
      <c r="R31" s="4"/>
    </row>
    <row r="32" spans="1:18" s="5" customFormat="1" hidden="1" x14ac:dyDescent="0.25">
      <c r="A32" s="4"/>
      <c r="B32" s="4"/>
      <c r="C32" s="4"/>
      <c r="D32" s="4"/>
      <c r="G32" s="4"/>
      <c r="H32" s="4"/>
      <c r="I32" s="4"/>
      <c r="K32" s="4"/>
      <c r="L32" s="4"/>
      <c r="M32" s="4"/>
      <c r="N32" s="4"/>
      <c r="O32" s="4"/>
      <c r="P32" s="4"/>
      <c r="Q32" s="4"/>
      <c r="R32" s="4"/>
    </row>
    <row r="33" spans="1:18" s="5" customFormat="1" hidden="1" x14ac:dyDescent="0.25">
      <c r="A33" s="4"/>
      <c r="B33" s="4"/>
      <c r="C33" s="4"/>
      <c r="D33" s="4"/>
      <c r="G33" s="4"/>
      <c r="H33" s="4"/>
      <c r="I33" s="4"/>
      <c r="K33" s="4"/>
      <c r="L33" s="4"/>
      <c r="M33" s="4"/>
      <c r="N33" s="4"/>
      <c r="O33" s="4"/>
      <c r="P33" s="4"/>
      <c r="Q33" s="4"/>
      <c r="R33" s="4"/>
    </row>
    <row r="34" spans="1:18" s="5" customFormat="1" hidden="1" x14ac:dyDescent="0.25">
      <c r="A34" s="4"/>
      <c r="B34" s="4"/>
      <c r="C34" s="4"/>
      <c r="D34" s="4"/>
      <c r="G34" s="4"/>
      <c r="H34" s="4"/>
      <c r="I34" s="4"/>
      <c r="K34" s="4"/>
      <c r="L34" s="4"/>
      <c r="M34" s="4"/>
      <c r="N34" s="4"/>
      <c r="O34" s="4"/>
      <c r="P34" s="4"/>
      <c r="Q34" s="4"/>
      <c r="R34" s="4"/>
    </row>
    <row r="35" spans="1:18" s="5" customFormat="1" hidden="1" x14ac:dyDescent="0.25">
      <c r="A35" s="4"/>
      <c r="B35" s="4"/>
      <c r="C35" s="4"/>
      <c r="D35" s="4"/>
      <c r="G35" s="4"/>
      <c r="H35" s="4"/>
      <c r="I35" s="4"/>
      <c r="K35" s="4"/>
      <c r="L35" s="4"/>
      <c r="M35" s="4"/>
      <c r="N35" s="4"/>
      <c r="O35" s="4"/>
      <c r="P35" s="4"/>
      <c r="Q35" s="4"/>
      <c r="R35" s="4"/>
    </row>
    <row r="36" spans="1:18" s="5" customFormat="1" hidden="1" x14ac:dyDescent="0.25">
      <c r="A36" s="4"/>
      <c r="B36" s="4"/>
      <c r="C36" s="4"/>
      <c r="D36" s="4"/>
      <c r="G36" s="4"/>
      <c r="H36" s="4"/>
      <c r="I36" s="4"/>
      <c r="K36" s="4"/>
      <c r="L36" s="4"/>
      <c r="M36" s="4"/>
      <c r="N36" s="4"/>
      <c r="O36" s="4"/>
      <c r="P36" s="4"/>
      <c r="Q36" s="4"/>
      <c r="R36" s="4"/>
    </row>
  </sheetData>
  <mergeCells count="7">
    <mergeCell ref="G1:N1"/>
    <mergeCell ref="G2:J2"/>
    <mergeCell ref="K2:N2"/>
    <mergeCell ref="H4:N5"/>
    <mergeCell ref="J6:J7"/>
    <mergeCell ref="K6:L6"/>
    <mergeCell ref="M6:N6"/>
  </mergeCells>
  <pageMargins left="0.7" right="0.7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7B655-3BE2-4A43-AA10-EA2C5607F60E}">
  <sheetPr codeName="Hoja5"/>
  <dimension ref="A1:R35"/>
  <sheetViews>
    <sheetView zoomScale="85" zoomScaleNormal="85" workbookViewId="0">
      <selection activeCell="G9" sqref="G9"/>
    </sheetView>
  </sheetViews>
  <sheetFormatPr baseColWidth="10" defaultRowHeight="15" x14ac:dyDescent="0.25"/>
  <cols>
    <col min="1" max="4" width="1.140625" style="4" customWidth="1"/>
    <col min="5" max="6" width="1.140625" style="5" customWidth="1"/>
    <col min="7" max="7" width="31.7109375" style="4" customWidth="1"/>
    <col min="8" max="8" width="24.7109375" style="4" customWidth="1"/>
    <col min="9" max="9" width="18.5703125" style="4" customWidth="1"/>
    <col min="10" max="10" width="14.85546875" style="5" customWidth="1"/>
    <col min="11" max="11" width="12.5703125" style="4" customWidth="1"/>
    <col min="12" max="12" width="14.140625" style="4" customWidth="1"/>
    <col min="13" max="13" width="16.42578125" style="4" customWidth="1"/>
    <col min="14" max="14" width="15" style="4" customWidth="1"/>
    <col min="15" max="16" width="8" style="4" customWidth="1"/>
    <col min="17" max="16384" width="11.42578125" style="4"/>
  </cols>
  <sheetData>
    <row r="1" spans="1:18" s="2" customFormat="1" ht="21" customHeight="1" x14ac:dyDescent="0.45">
      <c r="E1" s="3"/>
      <c r="F1" s="3"/>
      <c r="G1" s="967" t="s">
        <v>0</v>
      </c>
      <c r="H1" s="967"/>
      <c r="I1" s="967"/>
      <c r="J1" s="967"/>
      <c r="K1" s="967"/>
      <c r="L1" s="967"/>
      <c r="M1" s="967"/>
      <c r="N1" s="967"/>
    </row>
    <row r="2" spans="1:18" s="2" customFormat="1" ht="28.5" x14ac:dyDescent="0.45">
      <c r="E2" s="3"/>
      <c r="F2" s="3"/>
      <c r="G2" s="968" t="s">
        <v>2</v>
      </c>
      <c r="H2" s="969"/>
      <c r="I2" s="969"/>
      <c r="J2" s="969"/>
      <c r="K2" s="970" t="str">
        <f>+NOMBRE!B7</f>
        <v>ENERO - NOVIEMBRE 2024</v>
      </c>
      <c r="L2" s="970"/>
      <c r="M2" s="970"/>
      <c r="N2" s="970"/>
    </row>
    <row r="3" spans="1:18" ht="3" customHeight="1" thickBot="1" x14ac:dyDescent="0.3"/>
    <row r="4" spans="1:18" ht="15" customHeight="1" x14ac:dyDescent="0.25">
      <c r="H4" s="971" t="s">
        <v>38</v>
      </c>
      <c r="I4" s="972"/>
      <c r="J4" s="972"/>
      <c r="K4" s="972"/>
      <c r="L4" s="972"/>
      <c r="M4" s="972"/>
      <c r="N4" s="973"/>
    </row>
    <row r="5" spans="1:18" ht="15.75" thickBot="1" x14ac:dyDescent="0.3">
      <c r="H5" s="974"/>
      <c r="I5" s="975"/>
      <c r="J5" s="975"/>
      <c r="K5" s="975"/>
      <c r="L5" s="975"/>
      <c r="M5" s="975"/>
      <c r="N5" s="976"/>
    </row>
    <row r="6" spans="1:18" ht="16.5" customHeight="1" thickBot="1" x14ac:dyDescent="0.3">
      <c r="H6" s="6" t="s">
        <v>4</v>
      </c>
      <c r="I6" s="7" t="s">
        <v>5</v>
      </c>
      <c r="J6" s="977" t="s">
        <v>6</v>
      </c>
      <c r="K6" s="979">
        <f>+NOMBRE!$B$9</f>
        <v>2024</v>
      </c>
      <c r="L6" s="980"/>
      <c r="M6" s="981" t="s">
        <v>7</v>
      </c>
      <c r="N6" s="982"/>
    </row>
    <row r="7" spans="1:18" ht="79.5" thickBot="1" x14ac:dyDescent="0.3">
      <c r="G7" s="8" t="s">
        <v>8</v>
      </c>
      <c r="H7" s="9" t="s">
        <v>39</v>
      </c>
      <c r="I7" s="10" t="s">
        <v>40</v>
      </c>
      <c r="J7" s="978"/>
      <c r="K7" s="11" t="s">
        <v>11</v>
      </c>
      <c r="L7" s="12" t="s">
        <v>12</v>
      </c>
      <c r="M7" s="13" t="s">
        <v>13</v>
      </c>
      <c r="N7" s="13" t="s">
        <v>14</v>
      </c>
    </row>
    <row r="8" spans="1:18" ht="15.75" customHeight="1" thickBot="1" x14ac:dyDescent="0.35">
      <c r="A8"/>
      <c r="B8"/>
      <c r="C8" s="14"/>
      <c r="D8" s="14"/>
      <c r="G8" s="18" t="s">
        <v>15</v>
      </c>
      <c r="H8" s="37">
        <v>9</v>
      </c>
      <c r="I8" s="38">
        <v>9</v>
      </c>
      <c r="J8" s="39">
        <f t="shared" ref="J8" si="0">IF(AND(H8=0,I8=0),1,IF(I8=0,300,+H8/I8))</f>
        <v>1</v>
      </c>
      <c r="K8" s="40">
        <v>1</v>
      </c>
      <c r="L8" s="41">
        <f t="shared" ref="L8" si="1">+K8*1</f>
        <v>1</v>
      </c>
      <c r="M8" s="42">
        <f t="shared" ref="M8" si="2">IF(+J8/L8&gt;1,1,+J8/L8)</f>
        <v>1</v>
      </c>
      <c r="N8" s="25">
        <f t="shared" ref="N8" si="3">+M8*4.17/100</f>
        <v>4.1700000000000001E-2</v>
      </c>
      <c r="Q8" s="17"/>
      <c r="R8" s="5"/>
    </row>
    <row r="9" spans="1:18" ht="15.75" customHeight="1" thickBot="1" x14ac:dyDescent="0.35">
      <c r="G9" s="28" t="s">
        <v>20</v>
      </c>
      <c r="H9" s="29">
        <f>SUM(H8:H8)</f>
        <v>9</v>
      </c>
      <c r="I9" s="30">
        <f>SUM(I8:I8)</f>
        <v>9</v>
      </c>
      <c r="J9" s="31">
        <f>IF(AND(H9=0,I9=0),1,IF(I9=0,300,+H9/I9))</f>
        <v>1</v>
      </c>
    </row>
    <row r="10" spans="1:18" ht="15.75" customHeight="1" x14ac:dyDescent="0.25"/>
    <row r="12" spans="1:18" s="5" customFormat="1" hidden="1" x14ac:dyDescent="0.25">
      <c r="A12" s="4"/>
      <c r="B12" s="4"/>
      <c r="C12" s="4"/>
      <c r="D12" s="4"/>
      <c r="G12" s="4"/>
      <c r="H12" s="4"/>
      <c r="I12" s="4"/>
      <c r="K12" s="4"/>
      <c r="L12" s="4"/>
      <c r="M12" s="4"/>
      <c r="N12" s="4"/>
      <c r="O12" s="4"/>
      <c r="P12" s="4"/>
      <c r="Q12" s="4"/>
      <c r="R12" s="4"/>
    </row>
    <row r="13" spans="1:18" s="5" customFormat="1" hidden="1" x14ac:dyDescent="0.25">
      <c r="A13" s="4"/>
      <c r="B13" s="4"/>
      <c r="C13" s="4"/>
      <c r="D13" s="4"/>
      <c r="G13" s="4"/>
      <c r="H13" s="4"/>
      <c r="I13" s="4"/>
      <c r="K13" s="4"/>
      <c r="L13" s="4"/>
      <c r="M13" s="4"/>
      <c r="N13" s="4"/>
      <c r="O13" s="4"/>
      <c r="P13" s="4"/>
      <c r="Q13" s="4"/>
      <c r="R13" s="4"/>
    </row>
    <row r="14" spans="1:18" s="5" customFormat="1" hidden="1" x14ac:dyDescent="0.25">
      <c r="A14" s="4"/>
      <c r="B14" s="4"/>
      <c r="C14" s="4"/>
      <c r="D14" s="4"/>
      <c r="G14" s="4" t="s">
        <v>21</v>
      </c>
      <c r="H14" s="14" t="e">
        <f>+#REF!</f>
        <v>#REF!</v>
      </c>
      <c r="I14" s="14" t="e">
        <f>+#REF!</f>
        <v>#REF!</v>
      </c>
      <c r="K14" s="4"/>
      <c r="L14" s="4"/>
      <c r="M14" s="4"/>
      <c r="N14" s="4"/>
      <c r="O14" s="4"/>
      <c r="P14" s="4"/>
      <c r="Q14" s="4"/>
      <c r="R14" s="4"/>
    </row>
    <row r="15" spans="1:18" s="5" customFormat="1" hidden="1" x14ac:dyDescent="0.25">
      <c r="A15" s="4"/>
      <c r="B15" s="4"/>
      <c r="C15" s="4"/>
      <c r="D15" s="4"/>
      <c r="G15" s="4" t="s">
        <v>22</v>
      </c>
      <c r="H15" s="14" t="e">
        <f>+#REF!</f>
        <v>#REF!</v>
      </c>
      <c r="I15" s="14" t="e">
        <f>+#REF!</f>
        <v>#REF!</v>
      </c>
      <c r="K15" s="4"/>
      <c r="L15" s="4"/>
      <c r="M15" s="4"/>
      <c r="N15" s="4"/>
      <c r="O15" s="4"/>
      <c r="P15" s="4"/>
      <c r="Q15" s="4"/>
      <c r="R15" s="4"/>
    </row>
    <row r="16" spans="1:18" s="5" customFormat="1" hidden="1" x14ac:dyDescent="0.25">
      <c r="A16" s="4"/>
      <c r="B16" s="4"/>
      <c r="C16" s="4"/>
      <c r="D16" s="4"/>
      <c r="G16" s="4" t="s">
        <v>23</v>
      </c>
      <c r="H16" s="14" t="e">
        <f>+#REF!</f>
        <v>#REF!</v>
      </c>
      <c r="I16" s="14" t="e">
        <f>+#REF!</f>
        <v>#REF!</v>
      </c>
      <c r="K16" s="4"/>
      <c r="L16" s="4"/>
      <c r="M16" s="4"/>
      <c r="N16" s="4"/>
      <c r="O16" s="4"/>
      <c r="P16" s="4"/>
      <c r="Q16" s="4"/>
      <c r="R16" s="4"/>
    </row>
    <row r="17" spans="1:18" s="5" customFormat="1" hidden="1" x14ac:dyDescent="0.25">
      <c r="A17" s="4"/>
      <c r="B17" s="4"/>
      <c r="C17" s="4"/>
      <c r="D17" s="4"/>
      <c r="G17" s="4" t="s">
        <v>24</v>
      </c>
      <c r="H17" s="14" t="e">
        <f>+#REF!</f>
        <v>#REF!</v>
      </c>
      <c r="I17" s="14" t="e">
        <f>+#REF!</f>
        <v>#REF!</v>
      </c>
      <c r="K17" s="4"/>
      <c r="L17" s="4"/>
      <c r="M17" s="4"/>
      <c r="N17" s="4"/>
      <c r="O17" s="4"/>
      <c r="P17" s="4"/>
      <c r="Q17" s="4"/>
      <c r="R17" s="4"/>
    </row>
    <row r="18" spans="1:18" s="5" customFormat="1" hidden="1" x14ac:dyDescent="0.25">
      <c r="A18" s="4"/>
      <c r="B18" s="4"/>
      <c r="C18" s="4"/>
      <c r="D18" s="4"/>
      <c r="G18" s="4" t="s">
        <v>25</v>
      </c>
      <c r="H18" s="14" t="e">
        <f>+#REF!</f>
        <v>#REF!</v>
      </c>
      <c r="I18" s="14" t="e">
        <f>+#REF!</f>
        <v>#REF!</v>
      </c>
      <c r="K18" s="4"/>
      <c r="L18" s="4"/>
      <c r="M18" s="4"/>
      <c r="N18" s="4"/>
      <c r="O18" s="4"/>
      <c r="P18" s="4"/>
      <c r="Q18" s="4"/>
      <c r="R18" s="4"/>
    </row>
    <row r="19" spans="1:18" s="5" customFormat="1" hidden="1" x14ac:dyDescent="0.25">
      <c r="A19" s="4"/>
      <c r="B19" s="4"/>
      <c r="C19" s="4"/>
      <c r="D19" s="4"/>
      <c r="G19" s="4" t="s">
        <v>26</v>
      </c>
      <c r="H19" s="14" t="e">
        <f>+#REF!</f>
        <v>#REF!</v>
      </c>
      <c r="I19" s="14" t="e">
        <f>+#REF!</f>
        <v>#REF!</v>
      </c>
      <c r="K19" s="4"/>
      <c r="L19" s="4"/>
      <c r="M19" s="4"/>
      <c r="N19" s="4"/>
      <c r="O19" s="4"/>
      <c r="P19" s="4"/>
      <c r="Q19" s="4"/>
      <c r="R19" s="4"/>
    </row>
    <row r="20" spans="1:18" s="5" customFormat="1" hidden="1" x14ac:dyDescent="0.25">
      <c r="A20" s="4"/>
      <c r="B20" s="4"/>
      <c r="C20" s="4"/>
      <c r="D20" s="4"/>
      <c r="G20" s="4" t="s">
        <v>27</v>
      </c>
      <c r="H20" s="14" t="e">
        <f>+#REF!</f>
        <v>#REF!</v>
      </c>
      <c r="I20" s="14" t="e">
        <f>+#REF!</f>
        <v>#REF!</v>
      </c>
      <c r="K20" s="4"/>
      <c r="L20" s="4"/>
      <c r="M20" s="4"/>
      <c r="N20" s="4"/>
      <c r="O20" s="4"/>
      <c r="P20" s="4"/>
      <c r="Q20" s="4"/>
      <c r="R20" s="4"/>
    </row>
    <row r="21" spans="1:18" s="5" customFormat="1" hidden="1" x14ac:dyDescent="0.25">
      <c r="A21" s="4"/>
      <c r="B21" s="4"/>
      <c r="C21" s="4"/>
      <c r="D21" s="4"/>
      <c r="G21" s="4" t="s">
        <v>28</v>
      </c>
      <c r="H21" s="14" t="e">
        <f>+#REF!</f>
        <v>#REF!</v>
      </c>
      <c r="I21" s="14" t="e">
        <f>+#REF!</f>
        <v>#REF!</v>
      </c>
      <c r="K21" s="4"/>
      <c r="L21" s="4"/>
      <c r="M21" s="4"/>
      <c r="N21" s="4"/>
      <c r="O21" s="4"/>
      <c r="P21" s="4"/>
      <c r="Q21" s="4"/>
      <c r="R21" s="4"/>
    </row>
    <row r="22" spans="1:18" s="5" customFormat="1" hidden="1" x14ac:dyDescent="0.25">
      <c r="A22" s="4"/>
      <c r="B22" s="4"/>
      <c r="C22" s="4"/>
      <c r="D22" s="4"/>
      <c r="G22" s="4" t="s">
        <v>29</v>
      </c>
      <c r="H22" s="14" t="e">
        <f>+#REF!</f>
        <v>#REF!</v>
      </c>
      <c r="I22" s="14" t="e">
        <f>+#REF!</f>
        <v>#REF!</v>
      </c>
      <c r="K22" s="4"/>
      <c r="L22" s="4"/>
      <c r="M22" s="4"/>
      <c r="N22" s="4"/>
      <c r="O22" s="4"/>
      <c r="P22" s="4"/>
      <c r="Q22" s="4"/>
      <c r="R22" s="4"/>
    </row>
    <row r="23" spans="1:18" s="5" customFormat="1" hidden="1" x14ac:dyDescent="0.25">
      <c r="A23" s="4"/>
      <c r="B23" s="4"/>
      <c r="C23" s="4"/>
      <c r="D23" s="4"/>
      <c r="G23" s="4" t="s">
        <v>30</v>
      </c>
      <c r="H23" s="14" t="e">
        <f>+#REF!</f>
        <v>#REF!</v>
      </c>
      <c r="I23" s="14" t="e">
        <f>+#REF!</f>
        <v>#REF!</v>
      </c>
      <c r="K23" s="4"/>
      <c r="L23" s="4"/>
      <c r="M23" s="4"/>
      <c r="N23" s="4"/>
      <c r="O23" s="4"/>
      <c r="P23" s="4"/>
      <c r="Q23" s="4"/>
      <c r="R23" s="4"/>
    </row>
    <row r="24" spans="1:18" s="5" customFormat="1" hidden="1" x14ac:dyDescent="0.25">
      <c r="A24" s="4"/>
      <c r="B24" s="4"/>
      <c r="C24" s="4"/>
      <c r="D24" s="4"/>
      <c r="G24" s="4" t="s">
        <v>31</v>
      </c>
      <c r="H24" s="14" t="e">
        <f>+#REF!</f>
        <v>#REF!</v>
      </c>
      <c r="I24" s="14" t="e">
        <f>+#REF!</f>
        <v>#REF!</v>
      </c>
      <c r="K24" s="4"/>
      <c r="L24" s="4"/>
      <c r="M24" s="4"/>
      <c r="N24" s="4"/>
      <c r="O24" s="4"/>
      <c r="P24" s="4"/>
      <c r="Q24" s="4"/>
      <c r="R24" s="4"/>
    </row>
    <row r="25" spans="1:18" s="5" customFormat="1" hidden="1" x14ac:dyDescent="0.25">
      <c r="A25" s="4"/>
      <c r="B25" s="4"/>
      <c r="C25" s="4"/>
      <c r="D25" s="4"/>
      <c r="G25" s="4" t="s">
        <v>32</v>
      </c>
      <c r="H25" s="14" t="e">
        <f>+#REF!</f>
        <v>#REF!</v>
      </c>
      <c r="I25" s="14" t="e">
        <f>+#REF!</f>
        <v>#REF!</v>
      </c>
      <c r="K25" s="4"/>
      <c r="L25" s="4"/>
      <c r="M25" s="4"/>
      <c r="N25" s="4"/>
      <c r="O25" s="4"/>
      <c r="P25" s="4"/>
      <c r="Q25" s="4"/>
      <c r="R25" s="4"/>
    </row>
    <row r="26" spans="1:18" s="5" customFormat="1" hidden="1" x14ac:dyDescent="0.25">
      <c r="A26" s="4"/>
      <c r="B26" s="4"/>
      <c r="C26" s="4"/>
      <c r="D26" s="4"/>
      <c r="G26" s="4" t="s">
        <v>33</v>
      </c>
      <c r="H26" s="14" t="e">
        <f>+#REF!</f>
        <v>#REF!</v>
      </c>
      <c r="I26" s="14" t="e">
        <f>+#REF!</f>
        <v>#REF!</v>
      </c>
      <c r="K26" s="4"/>
      <c r="L26" s="4"/>
      <c r="M26" s="4"/>
      <c r="N26" s="4"/>
      <c r="O26" s="4"/>
      <c r="P26" s="4"/>
      <c r="Q26" s="4"/>
      <c r="R26" s="4"/>
    </row>
    <row r="27" spans="1:18" s="5" customFormat="1" hidden="1" x14ac:dyDescent="0.25">
      <c r="A27" s="4"/>
      <c r="B27" s="4"/>
      <c r="C27" s="4"/>
      <c r="D27" s="4"/>
      <c r="G27" s="4" t="s">
        <v>34</v>
      </c>
      <c r="H27" s="14" t="e">
        <f>+#REF!</f>
        <v>#REF!</v>
      </c>
      <c r="I27" s="14" t="e">
        <f>+#REF!</f>
        <v>#REF!</v>
      </c>
      <c r="K27" s="4"/>
      <c r="L27" s="4"/>
      <c r="M27" s="4"/>
      <c r="N27" s="4"/>
      <c r="O27" s="4"/>
      <c r="P27" s="4"/>
      <c r="Q27" s="4"/>
      <c r="R27" s="4"/>
    </row>
    <row r="28" spans="1:18" s="5" customFormat="1" hidden="1" x14ac:dyDescent="0.25">
      <c r="A28" s="4"/>
      <c r="B28" s="4"/>
      <c r="C28" s="4"/>
      <c r="D28" s="4"/>
      <c r="G28" s="4" t="s">
        <v>35</v>
      </c>
      <c r="H28" s="14">
        <f>+H8</f>
        <v>9</v>
      </c>
      <c r="I28" s="14">
        <f>+I8</f>
        <v>9</v>
      </c>
      <c r="K28" s="4"/>
      <c r="L28" s="4"/>
      <c r="M28" s="4"/>
      <c r="N28" s="4"/>
      <c r="O28" s="4"/>
      <c r="P28" s="4"/>
      <c r="Q28" s="4"/>
      <c r="R28" s="4"/>
    </row>
    <row r="29" spans="1:18" s="5" customFormat="1" hidden="1" x14ac:dyDescent="0.25">
      <c r="A29" s="4"/>
      <c r="B29" s="4"/>
      <c r="C29" s="4"/>
      <c r="D29" s="4"/>
      <c r="G29" s="4" t="s">
        <v>36</v>
      </c>
      <c r="H29" s="14" t="e">
        <f>+#REF!</f>
        <v>#REF!</v>
      </c>
      <c r="I29" s="14" t="e">
        <f>+#REF!</f>
        <v>#REF!</v>
      </c>
      <c r="K29" s="4"/>
      <c r="L29" s="4"/>
      <c r="M29" s="4"/>
      <c r="N29" s="4"/>
      <c r="O29" s="4"/>
      <c r="P29" s="4"/>
      <c r="Q29" s="4"/>
      <c r="R29" s="4"/>
    </row>
    <row r="30" spans="1:18" s="5" customFormat="1" hidden="1" x14ac:dyDescent="0.25">
      <c r="A30" s="4"/>
      <c r="B30" s="4"/>
      <c r="C30" s="4"/>
      <c r="D30" s="4"/>
      <c r="G30" s="4" t="s">
        <v>37</v>
      </c>
      <c r="H30" s="14" t="e">
        <f>+#REF!</f>
        <v>#REF!</v>
      </c>
      <c r="I30" s="14" t="e">
        <f>+#REF!</f>
        <v>#REF!</v>
      </c>
      <c r="K30" s="4"/>
      <c r="L30" s="4"/>
      <c r="M30" s="4"/>
      <c r="N30" s="4"/>
      <c r="O30" s="4"/>
      <c r="P30" s="4"/>
      <c r="Q30" s="4"/>
      <c r="R30" s="4"/>
    </row>
    <row r="31" spans="1:18" s="5" customFormat="1" hidden="1" x14ac:dyDescent="0.25">
      <c r="A31" s="4"/>
      <c r="B31" s="4"/>
      <c r="C31" s="4"/>
      <c r="D31" s="4"/>
      <c r="G31" s="4"/>
      <c r="H31" s="4"/>
      <c r="I31" s="4"/>
      <c r="K31" s="4"/>
      <c r="L31" s="4"/>
      <c r="M31" s="4"/>
      <c r="N31" s="4"/>
      <c r="O31" s="4"/>
      <c r="P31" s="4"/>
      <c r="Q31" s="4"/>
      <c r="R31" s="4"/>
    </row>
    <row r="32" spans="1:18" s="5" customFormat="1" hidden="1" x14ac:dyDescent="0.25">
      <c r="A32" s="4"/>
      <c r="B32" s="4"/>
      <c r="C32" s="4"/>
      <c r="D32" s="4"/>
      <c r="G32" s="4"/>
      <c r="H32" s="4"/>
      <c r="I32" s="4"/>
      <c r="K32" s="4"/>
      <c r="L32" s="4"/>
      <c r="M32" s="4"/>
      <c r="N32" s="4"/>
      <c r="O32" s="4"/>
      <c r="P32" s="4"/>
      <c r="Q32" s="4"/>
      <c r="R32" s="4"/>
    </row>
    <row r="33" spans="1:18" s="5" customFormat="1" hidden="1" x14ac:dyDescent="0.25">
      <c r="A33" s="4"/>
      <c r="B33" s="4"/>
      <c r="C33" s="4"/>
      <c r="D33" s="4"/>
      <c r="G33" s="4"/>
      <c r="H33" s="4"/>
      <c r="I33" s="4"/>
      <c r="K33" s="4"/>
      <c r="L33" s="4"/>
      <c r="M33" s="4"/>
      <c r="N33" s="4"/>
      <c r="O33" s="4"/>
      <c r="P33" s="4"/>
      <c r="Q33" s="4"/>
      <c r="R33" s="4"/>
    </row>
    <row r="34" spans="1:18" s="5" customFormat="1" hidden="1" x14ac:dyDescent="0.25">
      <c r="A34" s="4"/>
      <c r="B34" s="4"/>
      <c r="C34" s="4"/>
      <c r="D34" s="4"/>
      <c r="G34" s="4"/>
      <c r="H34" s="4"/>
      <c r="I34" s="4"/>
      <c r="K34" s="4"/>
      <c r="L34" s="4"/>
      <c r="M34" s="4"/>
      <c r="N34" s="4"/>
      <c r="O34" s="4"/>
      <c r="P34" s="4"/>
      <c r="Q34" s="4"/>
      <c r="R34" s="4"/>
    </row>
    <row r="35" spans="1:18" s="5" customFormat="1" hidden="1" x14ac:dyDescent="0.25">
      <c r="A35" s="4"/>
      <c r="B35" s="4"/>
      <c r="C35" s="4"/>
      <c r="D35" s="4"/>
      <c r="G35" s="4"/>
      <c r="H35" s="4"/>
      <c r="I35" s="4"/>
      <c r="K35" s="4"/>
      <c r="L35" s="4"/>
      <c r="M35" s="4"/>
      <c r="N35" s="4"/>
      <c r="O35" s="4"/>
      <c r="P35" s="4"/>
      <c r="Q35" s="4"/>
      <c r="R35" s="4"/>
    </row>
  </sheetData>
  <mergeCells count="7">
    <mergeCell ref="G1:N1"/>
    <mergeCell ref="G2:J2"/>
    <mergeCell ref="K2:N2"/>
    <mergeCell ref="H4:N5"/>
    <mergeCell ref="J6:J7"/>
    <mergeCell ref="K6:L6"/>
    <mergeCell ref="M6:N6"/>
  </mergeCells>
  <pageMargins left="0.7" right="0.7" top="0.75" bottom="0.75" header="0.3" footer="0.3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FAA80-7C99-4172-9C3F-C5BDB5EBD9C1}">
  <sheetPr codeName="Hoja6">
    <tabColor rgb="FFFF0000"/>
  </sheetPr>
  <dimension ref="A1:AL38"/>
  <sheetViews>
    <sheetView topLeftCell="C1" zoomScale="60" zoomScaleNormal="60" workbookViewId="0">
      <selection activeCell="Z6" sqref="Z6"/>
    </sheetView>
  </sheetViews>
  <sheetFormatPr baseColWidth="10" defaultRowHeight="15" x14ac:dyDescent="0.25"/>
  <cols>
    <col min="1" max="4" width="1.140625" style="4" customWidth="1"/>
    <col min="5" max="5" width="1.140625" style="5" customWidth="1"/>
    <col min="6" max="6" width="13.42578125" style="5" customWidth="1"/>
    <col min="7" max="7" width="57.140625" style="4" bestFit="1" customWidth="1"/>
    <col min="8" max="8" width="8" style="4" bestFit="1" customWidth="1"/>
    <col min="9" max="9" width="8.140625" style="4" bestFit="1" customWidth="1"/>
    <col min="10" max="10" width="8" style="4" bestFit="1" customWidth="1"/>
    <col min="11" max="13" width="9" style="4" bestFit="1" customWidth="1"/>
    <col min="14" max="14" width="9.42578125" style="4" bestFit="1" customWidth="1"/>
    <col min="15" max="15" width="9" style="4" bestFit="1" customWidth="1"/>
    <col min="16" max="16" width="7.5703125" style="4" bestFit="1" customWidth="1"/>
    <col min="17" max="17" width="8.42578125" style="4" bestFit="1" customWidth="1"/>
    <col min="18" max="18" width="9.140625" style="4" customWidth="1"/>
    <col min="19" max="19" width="8.28515625" style="4" customWidth="1"/>
    <col min="20" max="20" width="11.140625" style="4" bestFit="1" customWidth="1"/>
    <col min="21" max="21" width="22.28515625" style="4" customWidth="1"/>
    <col min="22" max="22" width="14.85546875" style="5" customWidth="1"/>
    <col min="23" max="23" width="16" style="4" customWidth="1"/>
    <col min="24" max="24" width="20.7109375" style="4" customWidth="1"/>
    <col min="25" max="25" width="15.85546875" style="4" bestFit="1" customWidth="1"/>
    <col min="26" max="26" width="18.42578125" style="56" customWidth="1"/>
    <col min="27" max="27" width="12.7109375" style="56" customWidth="1"/>
    <col min="28" max="28" width="12.5703125" style="56" bestFit="1" customWidth="1"/>
    <col min="29" max="31" width="12.7109375" style="4" customWidth="1"/>
    <col min="32" max="32" width="12.7109375" style="56" customWidth="1"/>
    <col min="33" max="36" width="12.7109375" style="4" customWidth="1"/>
    <col min="37" max="37" width="12.7109375" style="5" customWidth="1"/>
    <col min="38" max="38" width="11.42578125" style="5"/>
    <col min="39" max="16384" width="11.42578125" style="4"/>
  </cols>
  <sheetData>
    <row r="1" spans="1:38" s="2" customFormat="1" ht="21" customHeight="1" thickBot="1" x14ac:dyDescent="0.5">
      <c r="E1" s="3"/>
      <c r="F1" s="3"/>
      <c r="G1" s="836" t="s">
        <v>0</v>
      </c>
      <c r="H1" s="836"/>
      <c r="I1" s="836"/>
      <c r="J1" s="836"/>
      <c r="K1" s="836"/>
      <c r="L1" s="836"/>
      <c r="M1" s="836"/>
      <c r="N1" s="836"/>
      <c r="O1" s="836"/>
      <c r="P1" s="836"/>
      <c r="Q1" s="836"/>
      <c r="R1" s="836"/>
      <c r="S1" s="836"/>
      <c r="T1" s="836"/>
      <c r="U1" s="836"/>
      <c r="V1" s="836"/>
      <c r="W1" s="836"/>
      <c r="X1" s="836"/>
      <c r="Y1" s="836"/>
      <c r="Z1" s="836"/>
      <c r="AA1" s="55"/>
      <c r="AB1" s="55"/>
      <c r="AF1" s="55"/>
      <c r="AK1" s="3"/>
      <c r="AL1" s="3"/>
    </row>
    <row r="2" spans="1:38" s="2" customFormat="1" ht="29.25" customHeight="1" thickBot="1" x14ac:dyDescent="0.5">
      <c r="E2" s="3"/>
      <c r="F2" s="3"/>
      <c r="G2" s="837" t="s">
        <v>2</v>
      </c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51" t="s">
        <v>542</v>
      </c>
      <c r="X2" s="852"/>
      <c r="Y2" s="852"/>
      <c r="Z2" s="853"/>
      <c r="AA2" s="788" t="s">
        <v>46</v>
      </c>
      <c r="AB2" s="789">
        <v>11</v>
      </c>
      <c r="AF2" s="55"/>
      <c r="AK2" s="3"/>
      <c r="AL2" s="3"/>
    </row>
    <row r="3" spans="1:38" ht="27.75" customHeight="1" thickBot="1" x14ac:dyDescent="0.3">
      <c r="AE3" s="714"/>
    </row>
    <row r="4" spans="1:38" ht="15" customHeight="1" x14ac:dyDescent="0.25">
      <c r="G4" s="57"/>
      <c r="H4" s="986" t="s">
        <v>507</v>
      </c>
      <c r="I4" s="986"/>
      <c r="J4" s="986"/>
      <c r="K4" s="986"/>
      <c r="L4" s="986"/>
      <c r="M4" s="986"/>
      <c r="N4" s="986"/>
      <c r="O4" s="986"/>
      <c r="P4" s="986"/>
      <c r="Q4" s="986"/>
      <c r="R4" s="986"/>
      <c r="S4" s="986"/>
      <c r="T4" s="986"/>
      <c r="U4" s="986"/>
      <c r="V4" s="986"/>
      <c r="W4" s="986"/>
      <c r="X4" s="986"/>
      <c r="Y4" s="986"/>
      <c r="Z4" s="995"/>
      <c r="AA4" s="4"/>
      <c r="AB4" s="4"/>
      <c r="AD4" s="5"/>
      <c r="AF4" s="4"/>
      <c r="AG4" s="420" t="s">
        <v>45</v>
      </c>
      <c r="AH4" s="86">
        <v>12</v>
      </c>
      <c r="AI4" s="5"/>
      <c r="AJ4" s="5"/>
      <c r="AK4" s="4"/>
    </row>
    <row r="5" spans="1:38" ht="32.25" customHeight="1" thickBot="1" x14ac:dyDescent="0.3">
      <c r="G5" s="57"/>
      <c r="H5" s="997"/>
      <c r="I5" s="997"/>
      <c r="J5" s="997"/>
      <c r="K5" s="997"/>
      <c r="L5" s="997"/>
      <c r="M5" s="997"/>
      <c r="N5" s="997"/>
      <c r="O5" s="997"/>
      <c r="P5" s="997"/>
      <c r="Q5" s="997"/>
      <c r="R5" s="997"/>
      <c r="S5" s="997"/>
      <c r="T5" s="997"/>
      <c r="U5" s="997"/>
      <c r="V5" s="997"/>
      <c r="W5" s="997"/>
      <c r="X5" s="997"/>
      <c r="Y5" s="997"/>
      <c r="Z5" s="998"/>
      <c r="AA5" s="4"/>
      <c r="AB5" s="4"/>
      <c r="AD5" s="5"/>
      <c r="AF5" s="4"/>
      <c r="AG5" s="420" t="s">
        <v>46</v>
      </c>
      <c r="AH5" s="86">
        <v>11</v>
      </c>
      <c r="AI5" s="5"/>
      <c r="AK5" s="4"/>
    </row>
    <row r="6" spans="1:38" ht="84.75" customHeight="1" thickBot="1" x14ac:dyDescent="0.3">
      <c r="G6" s="58"/>
      <c r="H6" s="987" t="s">
        <v>4</v>
      </c>
      <c r="I6" s="988"/>
      <c r="J6" s="988"/>
      <c r="K6" s="988"/>
      <c r="L6" s="988"/>
      <c r="M6" s="988"/>
      <c r="N6" s="988"/>
      <c r="O6" s="988"/>
      <c r="P6" s="988"/>
      <c r="Q6" s="988"/>
      <c r="R6" s="988"/>
      <c r="S6" s="988"/>
      <c r="T6" s="864"/>
      <c r="U6" s="59" t="s">
        <v>5</v>
      </c>
      <c r="V6" s="856" t="s">
        <v>6</v>
      </c>
      <c r="W6" s="858">
        <v>2024</v>
      </c>
      <c r="X6" s="859"/>
      <c r="Y6" s="860" t="s">
        <v>7</v>
      </c>
      <c r="Z6" s="861"/>
      <c r="AA6" s="87" t="s">
        <v>47</v>
      </c>
      <c r="AB6" s="87" t="s">
        <v>48</v>
      </c>
      <c r="AC6" s="87" t="s">
        <v>49</v>
      </c>
      <c r="AD6" s="87" t="s">
        <v>50</v>
      </c>
      <c r="AE6" s="87" t="s">
        <v>51</v>
      </c>
      <c r="AF6" s="87" t="s">
        <v>52</v>
      </c>
      <c r="AG6" s="87" t="s">
        <v>45</v>
      </c>
      <c r="AH6" s="87" t="s">
        <v>53</v>
      </c>
      <c r="AI6" s="87" t="s">
        <v>54</v>
      </c>
      <c r="AJ6" s="87" t="s">
        <v>55</v>
      </c>
      <c r="AK6" s="87" t="s">
        <v>56</v>
      </c>
    </row>
    <row r="7" spans="1:38" ht="75.75" customHeight="1" thickBot="1" x14ac:dyDescent="0.3">
      <c r="G7" s="790" t="s">
        <v>430</v>
      </c>
      <c r="H7" s="983" t="s">
        <v>455</v>
      </c>
      <c r="I7" s="984"/>
      <c r="J7" s="984"/>
      <c r="K7" s="984"/>
      <c r="L7" s="984"/>
      <c r="M7" s="984"/>
      <c r="N7" s="984"/>
      <c r="O7" s="984"/>
      <c r="P7" s="984"/>
      <c r="Q7" s="984"/>
      <c r="R7" s="984"/>
      <c r="S7" s="985"/>
      <c r="T7" s="865" t="s">
        <v>200</v>
      </c>
      <c r="U7" s="10" t="s">
        <v>42</v>
      </c>
      <c r="V7" s="857"/>
      <c r="W7" s="11" t="s">
        <v>11</v>
      </c>
      <c r="X7" s="11" t="s">
        <v>462</v>
      </c>
      <c r="Y7" s="13" t="s">
        <v>13</v>
      </c>
      <c r="Z7" s="13" t="s">
        <v>44</v>
      </c>
      <c r="AA7" s="88" t="s">
        <v>57</v>
      </c>
      <c r="AB7" s="88" t="s">
        <v>58</v>
      </c>
      <c r="AC7" s="88" t="s">
        <v>59</v>
      </c>
      <c r="AD7" s="89" t="s">
        <v>60</v>
      </c>
      <c r="AE7" s="89" t="s">
        <v>61</v>
      </c>
      <c r="AF7" s="89" t="s">
        <v>62</v>
      </c>
      <c r="AG7" s="89" t="s">
        <v>63</v>
      </c>
      <c r="AH7" s="89" t="s">
        <v>64</v>
      </c>
      <c r="AI7" s="89" t="s">
        <v>65</v>
      </c>
      <c r="AJ7" s="90" t="s">
        <v>66</v>
      </c>
      <c r="AK7" s="90" t="s">
        <v>67</v>
      </c>
    </row>
    <row r="8" spans="1:38" ht="15" customHeight="1" thickBot="1" x14ac:dyDescent="0.3">
      <c r="A8"/>
      <c r="B8"/>
      <c r="C8" s="62"/>
      <c r="D8" s="63"/>
      <c r="E8" s="64"/>
      <c r="F8" s="60" t="s">
        <v>93</v>
      </c>
      <c r="G8" s="60" t="s">
        <v>94</v>
      </c>
      <c r="H8" s="454" t="s">
        <v>188</v>
      </c>
      <c r="I8" s="455" t="s">
        <v>189</v>
      </c>
      <c r="J8" s="455" t="s">
        <v>190</v>
      </c>
      <c r="K8" s="455" t="s">
        <v>191</v>
      </c>
      <c r="L8" s="455" t="s">
        <v>192</v>
      </c>
      <c r="M8" s="455" t="s">
        <v>193</v>
      </c>
      <c r="N8" s="455" t="s">
        <v>194</v>
      </c>
      <c r="O8" s="455" t="s">
        <v>195</v>
      </c>
      <c r="P8" s="455" t="s">
        <v>422</v>
      </c>
      <c r="Q8" s="455" t="s">
        <v>197</v>
      </c>
      <c r="R8" s="455" t="s">
        <v>198</v>
      </c>
      <c r="S8" s="456" t="s">
        <v>199</v>
      </c>
      <c r="T8" s="866"/>
      <c r="U8" s="527"/>
      <c r="V8" s="84"/>
      <c r="W8" s="663">
        <v>1.08</v>
      </c>
      <c r="X8" s="471">
        <v>0.8</v>
      </c>
      <c r="Y8" s="499"/>
      <c r="Z8" s="499">
        <v>6.25E-2</v>
      </c>
      <c r="AA8" s="91" t="s">
        <v>68</v>
      </c>
      <c r="AB8" s="91" t="s">
        <v>69</v>
      </c>
      <c r="AC8" s="91" t="s">
        <v>70</v>
      </c>
      <c r="AD8" s="91" t="s">
        <v>71</v>
      </c>
      <c r="AE8" s="91" t="s">
        <v>72</v>
      </c>
      <c r="AF8" s="91" t="s">
        <v>73</v>
      </c>
      <c r="AG8" s="91" t="s">
        <v>74</v>
      </c>
      <c r="AH8" s="91" t="s">
        <v>75</v>
      </c>
      <c r="AI8" s="91" t="s">
        <v>76</v>
      </c>
      <c r="AJ8" s="91" t="s">
        <v>77</v>
      </c>
      <c r="AK8" s="91" t="s">
        <v>78</v>
      </c>
    </row>
    <row r="9" spans="1:38" ht="17.25" x14ac:dyDescent="0.3">
      <c r="A9"/>
      <c r="B9"/>
      <c r="C9" s="62"/>
      <c r="D9" s="63"/>
      <c r="E9" s="64"/>
      <c r="F9" s="425">
        <v>107307</v>
      </c>
      <c r="G9" s="18" t="s">
        <v>431</v>
      </c>
      <c r="H9" s="453">
        <v>2499</v>
      </c>
      <c r="I9" s="72">
        <v>2631</v>
      </c>
      <c r="J9" s="72">
        <v>2326</v>
      </c>
      <c r="K9" s="72">
        <v>2425</v>
      </c>
      <c r="L9" s="72">
        <v>2554</v>
      </c>
      <c r="M9" s="72">
        <v>2581</v>
      </c>
      <c r="N9" s="72">
        <v>2778</v>
      </c>
      <c r="O9" s="72">
        <v>1893</v>
      </c>
      <c r="P9" s="72">
        <v>2117</v>
      </c>
      <c r="Q9" s="72">
        <v>4202</v>
      </c>
      <c r="R9" s="72">
        <v>2512</v>
      </c>
      <c r="S9" s="72">
        <v>0</v>
      </c>
      <c r="T9" s="418">
        <v>28518</v>
      </c>
      <c r="U9" s="78">
        <v>37740.906000000003</v>
      </c>
      <c r="V9" s="577">
        <v>0.75562573935029531</v>
      </c>
      <c r="W9" s="578">
        <v>1.08</v>
      </c>
      <c r="X9" s="74">
        <v>0.8640000000000001</v>
      </c>
      <c r="Y9" s="75">
        <v>0.87456682795173057</v>
      </c>
      <c r="Z9" s="75">
        <v>5.4660426746983161E-2</v>
      </c>
      <c r="AA9" s="92">
        <v>1.08</v>
      </c>
      <c r="AB9" s="92">
        <v>0.75562573935029531</v>
      </c>
      <c r="AC9" s="421">
        <v>0.69965346236138448</v>
      </c>
      <c r="AD9" s="94">
        <v>37740.906000000003</v>
      </c>
      <c r="AE9" s="95">
        <v>40760.178480000002</v>
      </c>
      <c r="AF9" s="94">
        <v>28518</v>
      </c>
      <c r="AG9" s="95">
        <v>3396.68154</v>
      </c>
      <c r="AH9" s="95">
        <v>37363.496939999997</v>
      </c>
      <c r="AI9" s="95">
        <v>28518</v>
      </c>
      <c r="AJ9" s="422">
        <v>0.76325832257605597</v>
      </c>
      <c r="AK9" s="423">
        <v>-8845.4969399999973</v>
      </c>
    </row>
    <row r="10" spans="1:38" ht="17.25" x14ac:dyDescent="0.3">
      <c r="A10"/>
      <c r="B10"/>
      <c r="C10" s="62"/>
      <c r="D10" s="63"/>
      <c r="E10" s="64"/>
      <c r="F10" s="426">
        <v>107308</v>
      </c>
      <c r="G10" s="18" t="s">
        <v>432</v>
      </c>
      <c r="H10" s="72">
        <v>1364</v>
      </c>
      <c r="I10" s="72">
        <v>1424</v>
      </c>
      <c r="J10" s="72">
        <v>1484</v>
      </c>
      <c r="K10" s="72">
        <v>1650</v>
      </c>
      <c r="L10" s="72">
        <v>1943</v>
      </c>
      <c r="M10" s="72">
        <v>1683</v>
      </c>
      <c r="N10" s="72">
        <v>2587</v>
      </c>
      <c r="O10" s="72">
        <v>2425</v>
      </c>
      <c r="P10" s="72">
        <v>1854</v>
      </c>
      <c r="Q10" s="72">
        <v>1698</v>
      </c>
      <c r="R10" s="72">
        <v>1533</v>
      </c>
      <c r="S10" s="72">
        <v>0</v>
      </c>
      <c r="T10" s="417">
        <v>19645</v>
      </c>
      <c r="U10" s="72">
        <v>23185</v>
      </c>
      <c r="V10" s="73">
        <v>0.84731507440155274</v>
      </c>
      <c r="W10" s="578">
        <v>1.08</v>
      </c>
      <c r="X10" s="74">
        <v>0.8640000000000001</v>
      </c>
      <c r="Y10" s="75">
        <v>0.98068874352031554</v>
      </c>
      <c r="Z10" s="75">
        <v>6.1293046470019721E-2</v>
      </c>
      <c r="AA10" s="92">
        <v>1.08</v>
      </c>
      <c r="AB10" s="92">
        <v>0.84731507440155274</v>
      </c>
      <c r="AC10" s="421">
        <v>0.78455099481625246</v>
      </c>
      <c r="AD10" s="94">
        <v>23185</v>
      </c>
      <c r="AE10" s="95">
        <v>25039.800000000003</v>
      </c>
      <c r="AF10" s="94">
        <v>19645</v>
      </c>
      <c r="AG10" s="95">
        <v>2086.65</v>
      </c>
      <c r="AH10" s="95">
        <v>22953.15</v>
      </c>
      <c r="AI10" s="95">
        <v>19645</v>
      </c>
      <c r="AJ10" s="422">
        <v>0.85587381252682093</v>
      </c>
      <c r="AK10" s="423">
        <v>-3308.1500000000015</v>
      </c>
    </row>
    <row r="11" spans="1:38" ht="17.25" x14ac:dyDescent="0.3">
      <c r="A11"/>
      <c r="B11"/>
      <c r="C11" s="62"/>
      <c r="D11" s="63"/>
      <c r="E11" s="64"/>
      <c r="F11" s="426">
        <v>107353</v>
      </c>
      <c r="G11" s="18" t="s">
        <v>433</v>
      </c>
      <c r="H11" s="72">
        <v>1054</v>
      </c>
      <c r="I11" s="72">
        <v>3126</v>
      </c>
      <c r="J11" s="72">
        <v>1098</v>
      </c>
      <c r="K11" s="72">
        <v>1555</v>
      </c>
      <c r="L11" s="72">
        <v>1529</v>
      </c>
      <c r="M11" s="72">
        <v>1982</v>
      </c>
      <c r="N11" s="72">
        <v>1952</v>
      </c>
      <c r="O11" s="72">
        <v>1693</v>
      </c>
      <c r="P11" s="72">
        <v>1212</v>
      </c>
      <c r="Q11" s="72">
        <v>1738</v>
      </c>
      <c r="R11" s="72">
        <v>1695</v>
      </c>
      <c r="S11" s="72">
        <v>0</v>
      </c>
      <c r="T11" s="417">
        <v>18634</v>
      </c>
      <c r="U11" s="72">
        <v>18288</v>
      </c>
      <c r="V11" s="73">
        <v>1.0189195100612423</v>
      </c>
      <c r="W11" s="578">
        <v>1.08</v>
      </c>
      <c r="X11" s="74">
        <v>0.8640000000000001</v>
      </c>
      <c r="Y11" s="75">
        <v>1</v>
      </c>
      <c r="Z11" s="75">
        <v>6.25E-2</v>
      </c>
      <c r="AA11" s="92">
        <v>1.08</v>
      </c>
      <c r="AB11" s="92">
        <v>1.0189195100612423</v>
      </c>
      <c r="AC11" s="421">
        <v>0.94344399079744645</v>
      </c>
      <c r="AD11" s="94">
        <v>18288</v>
      </c>
      <c r="AE11" s="95">
        <v>19751.04</v>
      </c>
      <c r="AF11" s="94">
        <v>18634</v>
      </c>
      <c r="AG11" s="95">
        <v>1645.92</v>
      </c>
      <c r="AH11" s="95">
        <v>18105.120000000003</v>
      </c>
      <c r="AI11" s="95">
        <v>18634</v>
      </c>
      <c r="AJ11" s="422">
        <v>1.029211626324487</v>
      </c>
      <c r="AK11" s="423">
        <v>528.87999999999738</v>
      </c>
    </row>
    <row r="12" spans="1:38" ht="17.25" x14ac:dyDescent="0.3">
      <c r="A12"/>
      <c r="B12"/>
      <c r="C12" s="62"/>
      <c r="D12" s="63"/>
      <c r="E12" s="64"/>
      <c r="F12" s="426">
        <v>107356</v>
      </c>
      <c r="G12" s="18" t="s">
        <v>434</v>
      </c>
      <c r="H12" s="72">
        <v>2478</v>
      </c>
      <c r="I12" s="72">
        <v>769</v>
      </c>
      <c r="J12" s="72">
        <v>1356</v>
      </c>
      <c r="K12" s="72">
        <v>1454</v>
      </c>
      <c r="L12" s="72">
        <v>1606</v>
      </c>
      <c r="M12" s="72">
        <v>1556</v>
      </c>
      <c r="N12" s="72">
        <v>1716</v>
      </c>
      <c r="O12" s="72">
        <v>1610</v>
      </c>
      <c r="P12" s="72">
        <v>1939</v>
      </c>
      <c r="Q12" s="72">
        <v>1618</v>
      </c>
      <c r="R12" s="72">
        <v>1516</v>
      </c>
      <c r="S12" s="72">
        <v>0</v>
      </c>
      <c r="T12" s="417">
        <v>17618</v>
      </c>
      <c r="U12" s="72">
        <v>18492.717600000004</v>
      </c>
      <c r="V12" s="73">
        <v>0.95269934798550082</v>
      </c>
      <c r="W12" s="578">
        <v>1.08</v>
      </c>
      <c r="X12" s="74">
        <v>0.8640000000000001</v>
      </c>
      <c r="Y12" s="75">
        <v>1</v>
      </c>
      <c r="Z12" s="75">
        <v>6.25E-2</v>
      </c>
      <c r="AA12" s="92">
        <v>1.08</v>
      </c>
      <c r="AB12" s="92">
        <v>0.95269934798550082</v>
      </c>
      <c r="AC12" s="421">
        <v>0.88212902591250075</v>
      </c>
      <c r="AD12" s="94">
        <v>18492.717600000004</v>
      </c>
      <c r="AE12" s="95">
        <v>19972.135008000005</v>
      </c>
      <c r="AF12" s="94">
        <v>17618</v>
      </c>
      <c r="AG12" s="95">
        <v>1664.3445840000004</v>
      </c>
      <c r="AH12" s="95">
        <v>18307.790424000006</v>
      </c>
      <c r="AI12" s="95">
        <v>17618</v>
      </c>
      <c r="AJ12" s="422">
        <v>0.962322573722728</v>
      </c>
      <c r="AK12" s="423">
        <v>-689.79042400000617</v>
      </c>
    </row>
    <row r="13" spans="1:38" ht="17.25" x14ac:dyDescent="0.3">
      <c r="A13"/>
      <c r="B13"/>
      <c r="C13" s="62"/>
      <c r="D13" s="63"/>
      <c r="E13" s="64"/>
      <c r="F13" s="426">
        <v>107357</v>
      </c>
      <c r="G13" s="18" t="s">
        <v>435</v>
      </c>
      <c r="H13" s="72">
        <v>1266</v>
      </c>
      <c r="I13" s="72">
        <v>1906</v>
      </c>
      <c r="J13" s="72">
        <v>2171</v>
      </c>
      <c r="K13" s="72">
        <v>2575</v>
      </c>
      <c r="L13" s="72">
        <v>1888</v>
      </c>
      <c r="M13" s="72">
        <v>1820</v>
      </c>
      <c r="N13" s="72">
        <v>1820</v>
      </c>
      <c r="O13" s="72">
        <v>1864</v>
      </c>
      <c r="P13" s="72">
        <v>1550</v>
      </c>
      <c r="Q13" s="72">
        <v>1667</v>
      </c>
      <c r="R13" s="72">
        <v>1480</v>
      </c>
      <c r="S13" s="72">
        <v>0</v>
      </c>
      <c r="T13" s="417">
        <v>20007</v>
      </c>
      <c r="U13" s="72">
        <v>18509</v>
      </c>
      <c r="V13" s="73">
        <v>1.0809335998703333</v>
      </c>
      <c r="W13" s="578">
        <v>1.08</v>
      </c>
      <c r="X13" s="74">
        <v>0.8640000000000001</v>
      </c>
      <c r="Y13" s="75">
        <v>1</v>
      </c>
      <c r="Z13" s="75">
        <v>6.25E-2</v>
      </c>
      <c r="AA13" s="92">
        <v>1.08</v>
      </c>
      <c r="AB13" s="92">
        <v>1.0809335998703333</v>
      </c>
      <c r="AC13" s="421">
        <v>1.0008644443243826</v>
      </c>
      <c r="AD13" s="94">
        <v>18509</v>
      </c>
      <c r="AE13" s="95">
        <v>19989.72</v>
      </c>
      <c r="AF13" s="94">
        <v>20007</v>
      </c>
      <c r="AG13" s="95">
        <v>1665.8100000000002</v>
      </c>
      <c r="AH13" s="95">
        <v>18323.910000000003</v>
      </c>
      <c r="AI13" s="95">
        <v>20007</v>
      </c>
      <c r="AJ13" s="422">
        <v>1.0918521210811445</v>
      </c>
      <c r="AK13" s="423">
        <v>1683.0899999999965</v>
      </c>
    </row>
    <row r="14" spans="1:38" ht="17.25" x14ac:dyDescent="0.3">
      <c r="A14"/>
      <c r="B14"/>
      <c r="C14" s="62"/>
      <c r="D14" s="63"/>
      <c r="E14" s="64"/>
      <c r="F14" s="426">
        <v>107400</v>
      </c>
      <c r="G14" s="18" t="s">
        <v>436</v>
      </c>
      <c r="H14" s="72">
        <v>73</v>
      </c>
      <c r="I14" s="72">
        <v>26</v>
      </c>
      <c r="J14" s="72">
        <v>37</v>
      </c>
      <c r="K14" s="72">
        <v>67</v>
      </c>
      <c r="L14" s="72">
        <v>58</v>
      </c>
      <c r="M14" s="72">
        <v>24</v>
      </c>
      <c r="N14" s="72">
        <v>46</v>
      </c>
      <c r="O14" s="72">
        <v>69</v>
      </c>
      <c r="P14" s="72">
        <v>29</v>
      </c>
      <c r="Q14" s="72">
        <v>49</v>
      </c>
      <c r="R14" s="72">
        <v>61</v>
      </c>
      <c r="S14" s="72">
        <v>0</v>
      </c>
      <c r="T14" s="417">
        <v>539</v>
      </c>
      <c r="U14" s="72">
        <v>497.09399999999994</v>
      </c>
      <c r="V14" s="73">
        <v>1.0843019630090085</v>
      </c>
      <c r="W14" s="578">
        <v>1.08</v>
      </c>
      <c r="X14" s="74">
        <v>0.8640000000000001</v>
      </c>
      <c r="Y14" s="75">
        <v>1</v>
      </c>
      <c r="Z14" s="75">
        <v>6.25E-2</v>
      </c>
      <c r="AA14" s="92">
        <v>1.08</v>
      </c>
      <c r="AB14" s="92">
        <v>1.0843019630090085</v>
      </c>
      <c r="AC14" s="421">
        <v>1.0039832990824151</v>
      </c>
      <c r="AD14" s="94">
        <v>497.09399999999994</v>
      </c>
      <c r="AE14" s="95">
        <v>536.86151999999993</v>
      </c>
      <c r="AF14" s="94">
        <v>539</v>
      </c>
      <c r="AG14" s="95">
        <v>44.738459999999996</v>
      </c>
      <c r="AH14" s="95">
        <v>492.12305999999995</v>
      </c>
      <c r="AI14" s="95">
        <v>539</v>
      </c>
      <c r="AJ14" s="422">
        <v>1.0952545080899074</v>
      </c>
      <c r="AK14" s="423">
        <v>46.876940000000047</v>
      </c>
    </row>
    <row r="15" spans="1:38" ht="18" thickBot="1" x14ac:dyDescent="0.35">
      <c r="A15"/>
      <c r="B15"/>
      <c r="C15" s="62"/>
      <c r="D15" s="63"/>
      <c r="E15" s="64"/>
      <c r="F15" s="427">
        <v>107756</v>
      </c>
      <c r="G15" s="27" t="s">
        <v>437</v>
      </c>
      <c r="H15" s="112">
        <v>597</v>
      </c>
      <c r="I15" s="112">
        <v>449</v>
      </c>
      <c r="J15" s="112">
        <v>550</v>
      </c>
      <c r="K15" s="112">
        <v>661</v>
      </c>
      <c r="L15" s="112">
        <v>745</v>
      </c>
      <c r="M15" s="112">
        <v>574</v>
      </c>
      <c r="N15" s="112">
        <v>650</v>
      </c>
      <c r="O15" s="112">
        <v>501</v>
      </c>
      <c r="P15" s="112">
        <v>540</v>
      </c>
      <c r="Q15" s="112">
        <v>707</v>
      </c>
      <c r="R15" s="112">
        <v>621</v>
      </c>
      <c r="S15" s="112">
        <v>0</v>
      </c>
      <c r="T15" s="565">
        <v>6595</v>
      </c>
      <c r="U15" s="112">
        <v>4880.282400000001</v>
      </c>
      <c r="V15" s="566">
        <v>1.3513562247955158</v>
      </c>
      <c r="W15" s="664">
        <v>1.08</v>
      </c>
      <c r="X15" s="567">
        <v>0.8640000000000001</v>
      </c>
      <c r="Y15" s="75">
        <v>1</v>
      </c>
      <c r="Z15" s="75">
        <v>6.25E-2</v>
      </c>
      <c r="AA15" s="545">
        <v>1.08</v>
      </c>
      <c r="AB15" s="545">
        <v>1.3513562247955158</v>
      </c>
      <c r="AC15" s="568">
        <v>1.2512557636995516</v>
      </c>
      <c r="AD15" s="94">
        <v>4880.282400000001</v>
      </c>
      <c r="AE15" s="95">
        <v>5270.7049920000018</v>
      </c>
      <c r="AF15" s="94">
        <v>6595</v>
      </c>
      <c r="AG15" s="95">
        <v>439.22541600000017</v>
      </c>
      <c r="AH15" s="95">
        <v>4831.4795760000015</v>
      </c>
      <c r="AI15" s="95">
        <v>6595</v>
      </c>
      <c r="AJ15" s="569">
        <v>1.365006287672238</v>
      </c>
      <c r="AK15" s="423">
        <v>1763.5204239999985</v>
      </c>
    </row>
    <row r="16" spans="1:38" ht="15" customHeight="1" thickBot="1" x14ac:dyDescent="0.35">
      <c r="A16"/>
      <c r="B16"/>
      <c r="C16" s="62"/>
      <c r="D16" s="63"/>
      <c r="E16" s="64"/>
      <c r="F16" s="65"/>
      <c r="G16" s="571" t="s">
        <v>15</v>
      </c>
      <c r="H16" s="832">
        <v>9331</v>
      </c>
      <c r="I16" s="82">
        <v>10331</v>
      </c>
      <c r="J16" s="82">
        <v>9022</v>
      </c>
      <c r="K16" s="82">
        <v>10387</v>
      </c>
      <c r="L16" s="82">
        <v>10323</v>
      </c>
      <c r="M16" s="82">
        <v>10220</v>
      </c>
      <c r="N16" s="82">
        <v>11549</v>
      </c>
      <c r="O16" s="82">
        <v>10055</v>
      </c>
      <c r="P16" s="82">
        <v>9241</v>
      </c>
      <c r="Q16" s="82">
        <v>11679</v>
      </c>
      <c r="R16" s="82">
        <v>9418</v>
      </c>
      <c r="S16" s="82">
        <v>0</v>
      </c>
      <c r="T16" s="572">
        <v>111556</v>
      </c>
      <c r="U16" s="527">
        <v>121593</v>
      </c>
      <c r="V16" s="84">
        <v>0.91745412976075924</v>
      </c>
      <c r="W16" s="665">
        <v>1.08</v>
      </c>
      <c r="X16" s="573">
        <v>0.8640000000000001</v>
      </c>
      <c r="Y16" s="499">
        <v>1</v>
      </c>
      <c r="Z16" s="499">
        <v>6.25E-2</v>
      </c>
      <c r="AA16" s="738">
        <v>1.08</v>
      </c>
      <c r="AB16" s="737">
        <v>0.91745412976075924</v>
      </c>
      <c r="AC16" s="574">
        <v>0.84949456459329553</v>
      </c>
      <c r="AD16" s="535">
        <v>121593</v>
      </c>
      <c r="AE16" s="536">
        <v>131320.44</v>
      </c>
      <c r="AF16" s="535">
        <v>111556</v>
      </c>
      <c r="AG16" s="536">
        <v>10943.37</v>
      </c>
      <c r="AH16" s="536">
        <v>120377.07</v>
      </c>
      <c r="AI16" s="536">
        <v>111556</v>
      </c>
      <c r="AJ16" s="575">
        <v>0.92672134319268606</v>
      </c>
      <c r="AK16" s="423">
        <v>-8821.070000000007</v>
      </c>
    </row>
    <row r="17" spans="7:22" x14ac:dyDescent="0.25"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</row>
    <row r="18" spans="7:22" ht="18" hidden="1" customHeight="1" thickBot="1" x14ac:dyDescent="0.35">
      <c r="G18" s="28" t="s">
        <v>20</v>
      </c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3">
        <v>243186</v>
      </c>
      <c r="V18" s="84" t="e">
        <v>#REF!</v>
      </c>
    </row>
    <row r="19" spans="7:22" x14ac:dyDescent="0.25">
      <c r="H19" s="831"/>
    </row>
    <row r="20" spans="7:22" x14ac:dyDescent="0.25">
      <c r="H20"/>
      <c r="I20"/>
      <c r="J20"/>
    </row>
    <row r="21" spans="7:22" x14ac:dyDescent="0.25">
      <c r="H21"/>
      <c r="I21"/>
      <c r="J21"/>
    </row>
    <row r="22" spans="7:22" x14ac:dyDescent="0.25">
      <c r="H22"/>
      <c r="I22"/>
      <c r="J22"/>
    </row>
    <row r="23" spans="7:22" x14ac:dyDescent="0.25">
      <c r="H23"/>
      <c r="I23"/>
      <c r="J23"/>
    </row>
    <row r="24" spans="7:22" x14ac:dyDescent="0.25">
      <c r="H24"/>
      <c r="I24"/>
      <c r="J24"/>
    </row>
    <row r="25" spans="7:22" x14ac:dyDescent="0.25">
      <c r="H25"/>
      <c r="I25"/>
      <c r="J25"/>
    </row>
    <row r="26" spans="7:22" x14ac:dyDescent="0.25">
      <c r="H26"/>
      <c r="I26"/>
      <c r="J26"/>
    </row>
    <row r="27" spans="7:22" x14ac:dyDescent="0.25">
      <c r="H27"/>
      <c r="I27"/>
      <c r="J27"/>
    </row>
    <row r="28" spans="7:22" x14ac:dyDescent="0.25">
      <c r="H28"/>
      <c r="I28"/>
      <c r="J28"/>
    </row>
    <row r="29" spans="7:22" x14ac:dyDescent="0.25">
      <c r="H29"/>
      <c r="I29"/>
      <c r="J29"/>
    </row>
    <row r="30" spans="7:22" x14ac:dyDescent="0.25">
      <c r="H30"/>
      <c r="I30"/>
      <c r="J30"/>
    </row>
    <row r="31" spans="7:22" x14ac:dyDescent="0.25">
      <c r="H31"/>
      <c r="I31"/>
      <c r="J31"/>
    </row>
    <row r="32" spans="7:22" x14ac:dyDescent="0.25">
      <c r="H32"/>
      <c r="I32"/>
      <c r="J32"/>
    </row>
    <row r="33" spans="8:10" x14ac:dyDescent="0.25">
      <c r="H33"/>
      <c r="I33"/>
      <c r="J33"/>
    </row>
    <row r="34" spans="8:10" x14ac:dyDescent="0.25">
      <c r="H34"/>
      <c r="I34"/>
      <c r="J34"/>
    </row>
    <row r="35" spans="8:10" x14ac:dyDescent="0.25">
      <c r="H35"/>
      <c r="I35"/>
      <c r="J35"/>
    </row>
    <row r="36" spans="8:10" x14ac:dyDescent="0.25">
      <c r="H36"/>
      <c r="I36"/>
      <c r="J36"/>
    </row>
    <row r="37" spans="8:10" x14ac:dyDescent="0.25">
      <c r="H37"/>
      <c r="I37"/>
      <c r="J37"/>
    </row>
    <row r="38" spans="8:10" x14ac:dyDescent="0.25">
      <c r="H38"/>
      <c r="I38"/>
      <c r="J38"/>
    </row>
  </sheetData>
  <mergeCells count="3">
    <mergeCell ref="H7:S7"/>
    <mergeCell ref="H4:Z5"/>
    <mergeCell ref="H6:S6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F66D9-0140-4ABE-92B4-3F681901B5D7}">
  <sheetPr codeName="Hoja7">
    <tabColor rgb="FFFF0000"/>
  </sheetPr>
  <dimension ref="A1:AY44"/>
  <sheetViews>
    <sheetView zoomScale="77" zoomScaleNormal="77" workbookViewId="0">
      <selection activeCell="H4" sqref="H4:AL5"/>
    </sheetView>
  </sheetViews>
  <sheetFormatPr baseColWidth="10" defaultRowHeight="15" x14ac:dyDescent="0.25"/>
  <cols>
    <col min="1" max="4" width="1.140625" style="4" customWidth="1"/>
    <col min="5" max="5" width="1.140625" style="5" customWidth="1"/>
    <col min="6" max="6" width="9" style="100" bestFit="1" customWidth="1"/>
    <col min="7" max="7" width="31.140625" style="4" customWidth="1"/>
    <col min="8" max="8" width="14.42578125" style="4" customWidth="1"/>
    <col min="9" max="20" width="9.7109375" style="4" customWidth="1"/>
    <col min="21" max="21" width="9.28515625" style="4" bestFit="1" customWidth="1"/>
    <col min="22" max="22" width="8.140625" style="4" bestFit="1" customWidth="1"/>
    <col min="23" max="23" width="6.85546875" style="4" bestFit="1" customWidth="1"/>
    <col min="24" max="24" width="8.140625" style="4" bestFit="1" customWidth="1"/>
    <col min="25" max="25" width="9" style="4" bestFit="1" customWidth="1"/>
    <col min="26" max="28" width="7.42578125" style="4" bestFit="1" customWidth="1"/>
    <col min="29" max="29" width="5.85546875" style="4" bestFit="1" customWidth="1"/>
    <col min="30" max="30" width="7.42578125" style="4" bestFit="1" customWidth="1"/>
    <col min="31" max="31" width="6.28515625" style="4" bestFit="1" customWidth="1"/>
    <col min="32" max="32" width="4.5703125" style="4" bestFit="1" customWidth="1"/>
    <col min="33" max="33" width="9.7109375" style="4" customWidth="1"/>
    <col min="34" max="34" width="14.85546875" style="5" customWidth="1"/>
    <col min="35" max="35" width="12.5703125" style="4" customWidth="1"/>
    <col min="36" max="36" width="18.5703125" style="4" customWidth="1"/>
    <col min="37" max="37" width="16.42578125" style="4" customWidth="1"/>
    <col min="38" max="38" width="18.140625" style="56" customWidth="1"/>
    <col min="39" max="39" width="12.7109375" style="101" customWidth="1"/>
    <col min="40" max="40" width="12.7109375" style="56" customWidth="1"/>
    <col min="41" max="43" width="12.7109375" style="4" customWidth="1"/>
    <col min="44" max="44" width="12.7109375" style="56" customWidth="1"/>
    <col min="45" max="45" width="12.7109375" style="4" customWidth="1"/>
    <col min="46" max="46" width="12.7109375" style="5" customWidth="1"/>
    <col min="47" max="48" width="12.7109375" style="4" customWidth="1"/>
    <col min="49" max="49" width="12.7109375" style="5" customWidth="1"/>
    <col min="50" max="50" width="11.42578125" style="5"/>
    <col min="51" max="16384" width="11.42578125" style="4"/>
  </cols>
  <sheetData>
    <row r="1" spans="1:51" s="2" customFormat="1" ht="21" customHeight="1" x14ac:dyDescent="0.45">
      <c r="E1" s="3"/>
      <c r="F1" s="98"/>
      <c r="G1" s="836" t="s">
        <v>0</v>
      </c>
      <c r="H1" s="836"/>
      <c r="I1" s="836"/>
      <c r="J1" s="836"/>
      <c r="K1" s="836"/>
      <c r="L1" s="836"/>
      <c r="M1" s="836"/>
      <c r="N1" s="836"/>
      <c r="O1" s="836"/>
      <c r="P1" s="836"/>
      <c r="Q1" s="836"/>
      <c r="R1" s="836"/>
      <c r="S1" s="836"/>
      <c r="T1" s="836"/>
      <c r="U1" s="836"/>
      <c r="V1" s="836"/>
      <c r="W1" s="836"/>
      <c r="X1" s="836"/>
      <c r="Y1" s="836"/>
      <c r="Z1" s="836"/>
      <c r="AA1" s="836"/>
      <c r="AB1" s="836"/>
      <c r="AC1" s="836"/>
      <c r="AD1" s="836"/>
      <c r="AE1" s="836"/>
      <c r="AF1" s="836"/>
      <c r="AG1" s="836"/>
      <c r="AH1" s="836"/>
      <c r="AI1" s="836"/>
      <c r="AJ1" s="836"/>
      <c r="AK1" s="836"/>
      <c r="AL1" s="836"/>
      <c r="AM1" s="99"/>
      <c r="AN1" s="55"/>
      <c r="AR1" s="55"/>
      <c r="AT1" s="3"/>
      <c r="AW1" s="3"/>
      <c r="AX1" s="3"/>
    </row>
    <row r="2" spans="1:51" s="2" customFormat="1" ht="19.5" customHeight="1" x14ac:dyDescent="0.45">
      <c r="E2" s="3"/>
      <c r="F2" s="98"/>
      <c r="G2" s="837" t="s">
        <v>2</v>
      </c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8"/>
      <c r="Y2" s="838"/>
      <c r="Z2" s="838"/>
      <c r="AA2" s="838"/>
      <c r="AB2" s="838"/>
      <c r="AC2" s="838"/>
      <c r="AD2" s="838"/>
      <c r="AE2" s="838"/>
      <c r="AF2" s="838"/>
      <c r="AG2" s="838"/>
      <c r="AH2" s="838"/>
      <c r="AI2" s="839" t="s">
        <v>542</v>
      </c>
      <c r="AJ2" s="839"/>
      <c r="AK2" s="839"/>
      <c r="AL2" s="839"/>
      <c r="AM2" s="99"/>
      <c r="AN2" s="55"/>
      <c r="AR2" s="55"/>
      <c r="AT2" s="3"/>
      <c r="AW2" s="3"/>
      <c r="AX2" s="3"/>
    </row>
    <row r="3" spans="1:51" ht="3" customHeight="1" thickBot="1" x14ac:dyDescent="0.3"/>
    <row r="4" spans="1:51" ht="15" customHeight="1" x14ac:dyDescent="0.25">
      <c r="G4" s="57"/>
      <c r="H4" s="971" t="s">
        <v>508</v>
      </c>
      <c r="I4" s="986"/>
      <c r="J4" s="986"/>
      <c r="K4" s="986"/>
      <c r="L4" s="986"/>
      <c r="M4" s="986"/>
      <c r="N4" s="986"/>
      <c r="O4" s="986"/>
      <c r="P4" s="986"/>
      <c r="Q4" s="986"/>
      <c r="R4" s="986"/>
      <c r="S4" s="986"/>
      <c r="T4" s="986"/>
      <c r="U4" s="986"/>
      <c r="V4" s="986"/>
      <c r="W4" s="986"/>
      <c r="X4" s="986"/>
      <c r="Y4" s="986"/>
      <c r="Z4" s="986"/>
      <c r="AA4" s="986"/>
      <c r="AB4" s="986"/>
      <c r="AC4" s="986"/>
      <c r="AD4" s="986"/>
      <c r="AE4" s="986"/>
      <c r="AF4" s="986"/>
      <c r="AG4" s="986"/>
      <c r="AH4" s="986"/>
      <c r="AI4" s="986"/>
      <c r="AJ4" s="986"/>
      <c r="AK4" s="986"/>
      <c r="AL4" s="995"/>
      <c r="AM4" s="4"/>
      <c r="AN4" s="4"/>
      <c r="AP4" s="5"/>
      <c r="AR4" s="4"/>
      <c r="AS4" s="85" t="s">
        <v>45</v>
      </c>
      <c r="AT4" s="86">
        <v>12</v>
      </c>
      <c r="AU4" s="5"/>
      <c r="AV4" s="5"/>
      <c r="AW4" s="4"/>
    </row>
    <row r="5" spans="1:51" ht="28.5" customHeight="1" thickBot="1" x14ac:dyDescent="0.3">
      <c r="G5" s="57"/>
      <c r="H5" s="996"/>
      <c r="I5" s="997"/>
      <c r="J5" s="997"/>
      <c r="K5" s="997"/>
      <c r="L5" s="997"/>
      <c r="M5" s="997"/>
      <c r="N5" s="997"/>
      <c r="O5" s="997"/>
      <c r="P5" s="997"/>
      <c r="Q5" s="997"/>
      <c r="R5" s="997"/>
      <c r="S5" s="997"/>
      <c r="T5" s="997"/>
      <c r="U5" s="997"/>
      <c r="V5" s="997"/>
      <c r="W5" s="997"/>
      <c r="X5" s="997"/>
      <c r="Y5" s="997"/>
      <c r="Z5" s="997"/>
      <c r="AA5" s="997"/>
      <c r="AB5" s="997"/>
      <c r="AC5" s="997"/>
      <c r="AD5" s="997"/>
      <c r="AE5" s="997"/>
      <c r="AF5" s="997"/>
      <c r="AG5" s="997"/>
      <c r="AH5" s="997"/>
      <c r="AI5" s="997"/>
      <c r="AJ5" s="997"/>
      <c r="AK5" s="997"/>
      <c r="AL5" s="998"/>
      <c r="AM5" s="4"/>
      <c r="AN5" s="4"/>
      <c r="AP5" s="5"/>
      <c r="AR5" s="4"/>
      <c r="AS5" s="85" t="s">
        <v>46</v>
      </c>
      <c r="AT5" s="86">
        <v>11</v>
      </c>
      <c r="AU5" s="5"/>
      <c r="AW5" s="4"/>
    </row>
    <row r="6" spans="1:51" ht="66" customHeight="1" thickBot="1" x14ac:dyDescent="0.3">
      <c r="G6" s="57"/>
      <c r="H6" s="987" t="s">
        <v>4</v>
      </c>
      <c r="I6" s="988"/>
      <c r="J6" s="988"/>
      <c r="K6" s="988"/>
      <c r="L6" s="988"/>
      <c r="M6" s="988"/>
      <c r="N6" s="988"/>
      <c r="O6" s="988"/>
      <c r="P6" s="988"/>
      <c r="Q6" s="988"/>
      <c r="R6" s="988"/>
      <c r="S6" s="988"/>
      <c r="T6" s="989"/>
      <c r="U6" s="987" t="s">
        <v>5</v>
      </c>
      <c r="V6" s="988"/>
      <c r="W6" s="988"/>
      <c r="X6" s="988"/>
      <c r="Y6" s="988"/>
      <c r="Z6" s="988"/>
      <c r="AA6" s="988"/>
      <c r="AB6" s="988"/>
      <c r="AC6" s="988"/>
      <c r="AD6" s="988"/>
      <c r="AE6" s="988"/>
      <c r="AF6" s="988"/>
      <c r="AG6" s="989"/>
      <c r="AH6" s="843" t="s">
        <v>6</v>
      </c>
      <c r="AI6" s="845">
        <v>2024</v>
      </c>
      <c r="AJ6" s="868"/>
      <c r="AK6" s="847" t="s">
        <v>7</v>
      </c>
      <c r="AL6" s="848"/>
      <c r="AM6" s="87" t="s">
        <v>47</v>
      </c>
      <c r="AN6" s="87" t="s">
        <v>48</v>
      </c>
      <c r="AO6" s="87" t="s">
        <v>49</v>
      </c>
      <c r="AP6" s="87" t="s">
        <v>50</v>
      </c>
      <c r="AQ6" s="87" t="s">
        <v>51</v>
      </c>
      <c r="AR6" s="87" t="s">
        <v>52</v>
      </c>
      <c r="AS6" s="87" t="s">
        <v>45</v>
      </c>
      <c r="AT6" s="87" t="s">
        <v>53</v>
      </c>
      <c r="AU6" s="87" t="s">
        <v>54</v>
      </c>
      <c r="AV6" s="87" t="s">
        <v>55</v>
      </c>
      <c r="AW6" s="87" t="s">
        <v>56</v>
      </c>
    </row>
    <row r="7" spans="1:51" ht="69.75" customHeight="1" thickBot="1" x14ac:dyDescent="0.3">
      <c r="G7" s="790" t="s">
        <v>430</v>
      </c>
      <c r="H7" s="983" t="s">
        <v>79</v>
      </c>
      <c r="I7" s="984"/>
      <c r="J7" s="984"/>
      <c r="K7" s="984"/>
      <c r="L7" s="984"/>
      <c r="M7" s="984"/>
      <c r="N7" s="984"/>
      <c r="O7" s="984"/>
      <c r="P7" s="984"/>
      <c r="Q7" s="984"/>
      <c r="R7" s="984"/>
      <c r="S7" s="984"/>
      <c r="T7" s="850"/>
      <c r="U7" s="983" t="s">
        <v>80</v>
      </c>
      <c r="V7" s="984"/>
      <c r="W7" s="984"/>
      <c r="X7" s="984"/>
      <c r="Y7" s="984"/>
      <c r="Z7" s="984"/>
      <c r="AA7" s="984"/>
      <c r="AB7" s="984"/>
      <c r="AC7" s="984"/>
      <c r="AD7" s="984"/>
      <c r="AE7" s="984"/>
      <c r="AF7" s="984"/>
      <c r="AG7" s="850"/>
      <c r="AH7" s="867"/>
      <c r="AI7" s="11" t="s">
        <v>11</v>
      </c>
      <c r="AJ7" s="11" t="s">
        <v>462</v>
      </c>
      <c r="AK7" s="13" t="s">
        <v>13</v>
      </c>
      <c r="AL7" s="13" t="s">
        <v>501</v>
      </c>
      <c r="AM7" s="88" t="s">
        <v>57</v>
      </c>
      <c r="AN7" s="88" t="s">
        <v>58</v>
      </c>
      <c r="AO7" s="88" t="s">
        <v>59</v>
      </c>
      <c r="AP7" s="89" t="s">
        <v>60</v>
      </c>
      <c r="AQ7" s="89" t="s">
        <v>61</v>
      </c>
      <c r="AR7" s="89" t="s">
        <v>62</v>
      </c>
      <c r="AS7" s="89" t="s">
        <v>63</v>
      </c>
      <c r="AT7" s="89" t="s">
        <v>64</v>
      </c>
      <c r="AU7" s="89" t="s">
        <v>65</v>
      </c>
      <c r="AV7" s="90" t="s">
        <v>66</v>
      </c>
      <c r="AW7" s="90" t="s">
        <v>67</v>
      </c>
      <c r="AX7" s="102"/>
      <c r="AY7"/>
    </row>
    <row r="8" spans="1:51" ht="69.75" customHeight="1" thickBot="1" x14ac:dyDescent="0.3">
      <c r="F8" s="60" t="s">
        <v>93</v>
      </c>
      <c r="G8" s="793" t="s">
        <v>430</v>
      </c>
      <c r="H8" s="791" t="s">
        <v>188</v>
      </c>
      <c r="I8" s="416" t="s">
        <v>189</v>
      </c>
      <c r="J8" s="416" t="s">
        <v>190</v>
      </c>
      <c r="K8" s="416" t="s">
        <v>191</v>
      </c>
      <c r="L8" s="416" t="s">
        <v>192</v>
      </c>
      <c r="M8" s="416" t="s">
        <v>193</v>
      </c>
      <c r="N8" s="416" t="s">
        <v>194</v>
      </c>
      <c r="O8" s="416" t="s">
        <v>195</v>
      </c>
      <c r="P8" s="416" t="s">
        <v>422</v>
      </c>
      <c r="Q8" s="416" t="s">
        <v>197</v>
      </c>
      <c r="R8" s="416" t="s">
        <v>198</v>
      </c>
      <c r="S8" s="416" t="s">
        <v>199</v>
      </c>
      <c r="T8" s="419" t="s">
        <v>200</v>
      </c>
      <c r="U8" s="416" t="s">
        <v>188</v>
      </c>
      <c r="V8" s="416" t="s">
        <v>189</v>
      </c>
      <c r="W8" s="416" t="s">
        <v>190</v>
      </c>
      <c r="X8" s="416" t="s">
        <v>191</v>
      </c>
      <c r="Y8" s="416" t="s">
        <v>192</v>
      </c>
      <c r="Z8" s="416" t="s">
        <v>193</v>
      </c>
      <c r="AA8" s="416" t="s">
        <v>194</v>
      </c>
      <c r="AB8" s="416" t="s">
        <v>195</v>
      </c>
      <c r="AC8" s="416" t="s">
        <v>422</v>
      </c>
      <c r="AD8" s="416" t="s">
        <v>197</v>
      </c>
      <c r="AE8" s="416" t="s">
        <v>198</v>
      </c>
      <c r="AF8" s="416" t="s">
        <v>199</v>
      </c>
      <c r="AG8" s="635" t="s">
        <v>200</v>
      </c>
      <c r="AH8" s="636"/>
      <c r="AI8" s="471" t="s">
        <v>454</v>
      </c>
      <c r="AJ8" s="471">
        <v>1</v>
      </c>
      <c r="AK8" s="434"/>
      <c r="AL8" s="476">
        <v>5.21</v>
      </c>
      <c r="AM8" s="480" t="s">
        <v>68</v>
      </c>
      <c r="AN8" s="480" t="s">
        <v>69</v>
      </c>
      <c r="AO8" s="480" t="s">
        <v>70</v>
      </c>
      <c r="AP8" s="480" t="s">
        <v>71</v>
      </c>
      <c r="AQ8" s="480" t="s">
        <v>72</v>
      </c>
      <c r="AR8" s="480" t="s">
        <v>73</v>
      </c>
      <c r="AS8" s="480" t="s">
        <v>74</v>
      </c>
      <c r="AT8" s="480" t="s">
        <v>75</v>
      </c>
      <c r="AU8" s="480" t="s">
        <v>76</v>
      </c>
      <c r="AV8" s="480" t="s">
        <v>77</v>
      </c>
      <c r="AW8" s="480" t="s">
        <v>78</v>
      </c>
      <c r="AX8" s="102"/>
      <c r="AY8"/>
    </row>
    <row r="9" spans="1:51" ht="15" customHeight="1" thickBot="1" x14ac:dyDescent="0.35">
      <c r="A9"/>
      <c r="B9"/>
      <c r="C9" s="62"/>
      <c r="D9" s="63"/>
      <c r="E9" s="64"/>
      <c r="F9" s="425">
        <v>107307</v>
      </c>
      <c r="G9" s="792" t="s">
        <v>431</v>
      </c>
      <c r="H9" s="66">
        <v>2404</v>
      </c>
      <c r="I9" s="66">
        <v>2530</v>
      </c>
      <c r="J9" s="66">
        <v>2262</v>
      </c>
      <c r="K9" s="66">
        <v>2385</v>
      </c>
      <c r="L9" s="66">
        <v>2457</v>
      </c>
      <c r="M9" s="66">
        <v>2498</v>
      </c>
      <c r="N9" s="66">
        <v>2680</v>
      </c>
      <c r="O9" s="66">
        <v>1841</v>
      </c>
      <c r="P9" s="66">
        <v>2076</v>
      </c>
      <c r="Q9" s="66">
        <v>4145</v>
      </c>
      <c r="R9" s="66">
        <v>2437</v>
      </c>
      <c r="S9" s="66">
        <v>0</v>
      </c>
      <c r="T9" s="463">
        <v>21133</v>
      </c>
      <c r="U9" s="66">
        <v>2499</v>
      </c>
      <c r="V9" s="66">
        <v>2631</v>
      </c>
      <c r="W9" s="66">
        <v>2326</v>
      </c>
      <c r="X9" s="66">
        <v>2425</v>
      </c>
      <c r="Y9" s="66">
        <v>2554</v>
      </c>
      <c r="Z9" s="66">
        <v>2581</v>
      </c>
      <c r="AA9" s="66">
        <v>2778</v>
      </c>
      <c r="AB9" s="66">
        <v>1893</v>
      </c>
      <c r="AC9" s="66">
        <v>2117</v>
      </c>
      <c r="AD9" s="66">
        <v>4202</v>
      </c>
      <c r="AE9" s="66">
        <v>2512</v>
      </c>
      <c r="AF9" s="66">
        <v>0</v>
      </c>
      <c r="AG9" s="463">
        <v>28518</v>
      </c>
      <c r="AH9" s="44">
        <v>0.7410407461953854</v>
      </c>
      <c r="AI9" s="105">
        <v>0.90700000000000003</v>
      </c>
      <c r="AJ9" s="650">
        <v>0.90700000000000003</v>
      </c>
      <c r="AK9" s="104">
        <v>0.81702397595963105</v>
      </c>
      <c r="AL9" s="69">
        <v>4.2566949147496785E-2</v>
      </c>
      <c r="AM9" s="142">
        <v>0.90700000000000003</v>
      </c>
      <c r="AN9" s="92">
        <v>0.7410407461953854</v>
      </c>
      <c r="AO9" s="582">
        <v>0.81702397595963105</v>
      </c>
      <c r="AP9" s="487">
        <v>28518</v>
      </c>
      <c r="AQ9" s="488">
        <v>25865.826000000001</v>
      </c>
      <c r="AR9" s="487">
        <v>21133</v>
      </c>
      <c r="AS9" s="488">
        <v>2155.4855000000002</v>
      </c>
      <c r="AT9" s="488">
        <v>23710.340500000002</v>
      </c>
      <c r="AU9" s="488">
        <v>21133</v>
      </c>
      <c r="AV9" s="485">
        <v>0.89129888286505199</v>
      </c>
      <c r="AW9" s="423">
        <v>-2577.3405000000021</v>
      </c>
    </row>
    <row r="10" spans="1:51" ht="15" customHeight="1" thickBot="1" x14ac:dyDescent="0.35">
      <c r="A10"/>
      <c r="B10"/>
      <c r="C10" s="62"/>
      <c r="D10" s="63"/>
      <c r="E10" s="64"/>
      <c r="F10" s="426">
        <v>107308</v>
      </c>
      <c r="G10" s="18" t="s">
        <v>432</v>
      </c>
      <c r="H10" s="71">
        <v>1303</v>
      </c>
      <c r="I10" s="71">
        <v>1382</v>
      </c>
      <c r="J10" s="71">
        <v>1410</v>
      </c>
      <c r="K10" s="71">
        <v>1550</v>
      </c>
      <c r="L10" s="71">
        <v>1816</v>
      </c>
      <c r="M10" s="71">
        <v>1604</v>
      </c>
      <c r="N10" s="71">
        <v>2468</v>
      </c>
      <c r="O10" s="71">
        <v>2339</v>
      </c>
      <c r="P10" s="71">
        <v>1789</v>
      </c>
      <c r="Q10" s="71">
        <v>1634</v>
      </c>
      <c r="R10" s="71">
        <v>1468</v>
      </c>
      <c r="S10" s="71">
        <v>0</v>
      </c>
      <c r="T10" s="463">
        <v>15661</v>
      </c>
      <c r="U10" s="71">
        <v>1364</v>
      </c>
      <c r="V10" s="71">
        <v>1424</v>
      </c>
      <c r="W10" s="71">
        <v>1484</v>
      </c>
      <c r="X10" s="71">
        <v>1650</v>
      </c>
      <c r="Y10" s="71">
        <v>1943</v>
      </c>
      <c r="Z10" s="71">
        <v>1683</v>
      </c>
      <c r="AA10" s="71">
        <v>2587</v>
      </c>
      <c r="AB10" s="71">
        <v>2425</v>
      </c>
      <c r="AC10" s="71">
        <v>1854</v>
      </c>
      <c r="AD10" s="71">
        <v>1698</v>
      </c>
      <c r="AE10" s="71">
        <v>1533</v>
      </c>
      <c r="AF10" s="71">
        <v>0</v>
      </c>
      <c r="AG10" s="463">
        <v>19645</v>
      </c>
      <c r="AH10" s="39">
        <v>0.79720030542122677</v>
      </c>
      <c r="AI10" s="105">
        <v>0.90700000000000003</v>
      </c>
      <c r="AJ10" s="651">
        <v>0.90700000000000003</v>
      </c>
      <c r="AK10" s="106">
        <v>0.87894190233872849</v>
      </c>
      <c r="AL10" s="69">
        <v>4.5792873111847758E-2</v>
      </c>
      <c r="AM10" s="142">
        <v>0.90700000000000003</v>
      </c>
      <c r="AN10" s="92">
        <v>0.79720030542122677</v>
      </c>
      <c r="AO10" s="582">
        <v>0.87894190233872849</v>
      </c>
      <c r="AP10" s="487">
        <v>19645</v>
      </c>
      <c r="AQ10" s="488">
        <v>17818.014999999999</v>
      </c>
      <c r="AR10" s="487">
        <v>15661</v>
      </c>
      <c r="AS10" s="488">
        <v>1484.8345833333333</v>
      </c>
      <c r="AT10" s="488">
        <v>16333.180416666666</v>
      </c>
      <c r="AU10" s="488">
        <v>15661</v>
      </c>
      <c r="AV10" s="485">
        <v>0.9588457116422493</v>
      </c>
      <c r="AW10" s="423">
        <v>-672.18041666666613</v>
      </c>
    </row>
    <row r="11" spans="1:51" ht="15" customHeight="1" thickBot="1" x14ac:dyDescent="0.35">
      <c r="A11"/>
      <c r="B11"/>
      <c r="C11" s="62"/>
      <c r="D11" s="63"/>
      <c r="E11" s="64"/>
      <c r="F11" s="426">
        <v>107353</v>
      </c>
      <c r="G11" s="18" t="s">
        <v>433</v>
      </c>
      <c r="H11" s="71">
        <v>924</v>
      </c>
      <c r="I11" s="71">
        <v>3006</v>
      </c>
      <c r="J11" s="71">
        <v>881</v>
      </c>
      <c r="K11" s="71">
        <v>1446</v>
      </c>
      <c r="L11" s="71">
        <v>1407</v>
      </c>
      <c r="M11" s="71">
        <v>1565</v>
      </c>
      <c r="N11" s="71">
        <v>1481</v>
      </c>
      <c r="O11" s="71">
        <v>1680</v>
      </c>
      <c r="P11" s="71">
        <v>1204</v>
      </c>
      <c r="Q11" s="71">
        <v>1722</v>
      </c>
      <c r="R11" s="71">
        <v>1326</v>
      </c>
      <c r="S11" s="71">
        <v>0</v>
      </c>
      <c r="T11" s="463">
        <v>13594</v>
      </c>
      <c r="U11" s="71">
        <v>1054</v>
      </c>
      <c r="V11" s="71">
        <v>3126</v>
      </c>
      <c r="W11" s="71">
        <v>1098</v>
      </c>
      <c r="X11" s="71">
        <v>1555</v>
      </c>
      <c r="Y11" s="71">
        <v>1529</v>
      </c>
      <c r="Z11" s="71">
        <v>1982</v>
      </c>
      <c r="AA11" s="71">
        <v>1952</v>
      </c>
      <c r="AB11" s="71">
        <v>1693</v>
      </c>
      <c r="AC11" s="71">
        <v>1212</v>
      </c>
      <c r="AD11" s="71">
        <v>1738</v>
      </c>
      <c r="AE11" s="71">
        <v>1695</v>
      </c>
      <c r="AF11" s="71">
        <v>0</v>
      </c>
      <c r="AG11" s="463">
        <v>18634</v>
      </c>
      <c r="AH11" s="39">
        <v>0.72952667167543206</v>
      </c>
      <c r="AI11" s="105">
        <v>0.90700000000000003</v>
      </c>
      <c r="AJ11" s="651">
        <v>0.90700000000000003</v>
      </c>
      <c r="AK11" s="106">
        <v>0.80432929622429106</v>
      </c>
      <c r="AL11" s="69">
        <v>4.1905556333285562E-2</v>
      </c>
      <c r="AM11" s="142">
        <v>0.90700000000000003</v>
      </c>
      <c r="AN11" s="92">
        <v>0.72952667167543206</v>
      </c>
      <c r="AO11" s="582">
        <v>0.80432929622429106</v>
      </c>
      <c r="AP11" s="487">
        <v>18634</v>
      </c>
      <c r="AQ11" s="488">
        <v>16901.038</v>
      </c>
      <c r="AR11" s="487">
        <v>13594</v>
      </c>
      <c r="AS11" s="488">
        <v>1408.4198333333334</v>
      </c>
      <c r="AT11" s="488">
        <v>15492.618166666667</v>
      </c>
      <c r="AU11" s="488">
        <v>13594</v>
      </c>
      <c r="AV11" s="485">
        <v>0.87745014133559029</v>
      </c>
      <c r="AW11" s="423">
        <v>-1898.6181666666671</v>
      </c>
    </row>
    <row r="12" spans="1:51" ht="15" customHeight="1" thickBot="1" x14ac:dyDescent="0.35">
      <c r="A12"/>
      <c r="B12"/>
      <c r="C12" s="62"/>
      <c r="D12" s="63"/>
      <c r="E12" s="64"/>
      <c r="F12" s="426">
        <v>107356</v>
      </c>
      <c r="G12" s="18" t="s">
        <v>434</v>
      </c>
      <c r="H12" s="71">
        <v>2299</v>
      </c>
      <c r="I12" s="71">
        <v>605</v>
      </c>
      <c r="J12" s="71">
        <v>1235</v>
      </c>
      <c r="K12" s="71">
        <v>1319</v>
      </c>
      <c r="L12" s="71">
        <v>1499</v>
      </c>
      <c r="M12" s="71">
        <v>1431</v>
      </c>
      <c r="N12" s="71">
        <v>1687</v>
      </c>
      <c r="O12" s="71">
        <v>1476</v>
      </c>
      <c r="P12" s="71">
        <v>1864</v>
      </c>
      <c r="Q12" s="71">
        <v>1456</v>
      </c>
      <c r="R12" s="71">
        <v>1430</v>
      </c>
      <c r="S12" s="71">
        <v>0</v>
      </c>
      <c r="T12" s="463">
        <v>13415</v>
      </c>
      <c r="U12" s="71">
        <v>2478</v>
      </c>
      <c r="V12" s="71">
        <v>769</v>
      </c>
      <c r="W12" s="71">
        <v>1356</v>
      </c>
      <c r="X12" s="71">
        <v>1454</v>
      </c>
      <c r="Y12" s="71">
        <v>1606</v>
      </c>
      <c r="Z12" s="71">
        <v>1556</v>
      </c>
      <c r="AA12" s="71">
        <v>1716</v>
      </c>
      <c r="AB12" s="71">
        <v>1610</v>
      </c>
      <c r="AC12" s="71">
        <v>1939</v>
      </c>
      <c r="AD12" s="71">
        <v>1618</v>
      </c>
      <c r="AE12" s="71">
        <v>1516</v>
      </c>
      <c r="AF12" s="71">
        <v>0</v>
      </c>
      <c r="AG12" s="463">
        <v>17618</v>
      </c>
      <c r="AH12" s="39">
        <v>0.76143716653422633</v>
      </c>
      <c r="AI12" s="105">
        <v>0.90700000000000003</v>
      </c>
      <c r="AJ12" s="651">
        <v>0.90700000000000003</v>
      </c>
      <c r="AK12" s="106">
        <v>0.83951176023619223</v>
      </c>
      <c r="AL12" s="69">
        <v>4.3738562708305617E-2</v>
      </c>
      <c r="AM12" s="142">
        <v>0.90700000000000003</v>
      </c>
      <c r="AN12" s="92">
        <v>0.76143716653422633</v>
      </c>
      <c r="AO12" s="582">
        <v>0.83951176023619223</v>
      </c>
      <c r="AP12" s="487">
        <v>17618</v>
      </c>
      <c r="AQ12" s="488">
        <v>15979.526</v>
      </c>
      <c r="AR12" s="487">
        <v>13415</v>
      </c>
      <c r="AS12" s="488">
        <v>1331.6271666666667</v>
      </c>
      <c r="AT12" s="488">
        <v>14647.898833333333</v>
      </c>
      <c r="AU12" s="488">
        <v>13415</v>
      </c>
      <c r="AV12" s="485">
        <v>0.91583101116675525</v>
      </c>
      <c r="AW12" s="423">
        <v>-1232.8988333333327</v>
      </c>
    </row>
    <row r="13" spans="1:51" ht="15" customHeight="1" thickBot="1" x14ac:dyDescent="0.35">
      <c r="A13"/>
      <c r="B13"/>
      <c r="C13" s="62"/>
      <c r="D13" s="63"/>
      <c r="E13" s="64"/>
      <c r="F13" s="426">
        <v>107357</v>
      </c>
      <c r="G13" s="18" t="s">
        <v>435</v>
      </c>
      <c r="H13" s="71">
        <v>910</v>
      </c>
      <c r="I13" s="71">
        <v>1509</v>
      </c>
      <c r="J13" s="71">
        <v>1766</v>
      </c>
      <c r="K13" s="71">
        <v>2152</v>
      </c>
      <c r="L13" s="71">
        <v>1600</v>
      </c>
      <c r="M13" s="71">
        <v>1426</v>
      </c>
      <c r="N13" s="71">
        <v>1480</v>
      </c>
      <c r="O13" s="71">
        <v>1626</v>
      </c>
      <c r="P13" s="71">
        <v>1307</v>
      </c>
      <c r="Q13" s="71">
        <v>1412</v>
      </c>
      <c r="R13" s="71">
        <v>1233</v>
      </c>
      <c r="S13" s="71">
        <v>0</v>
      </c>
      <c r="T13" s="463">
        <v>13776</v>
      </c>
      <c r="U13" s="71">
        <v>1266</v>
      </c>
      <c r="V13" s="71">
        <v>1906</v>
      </c>
      <c r="W13" s="71">
        <v>2171</v>
      </c>
      <c r="X13" s="71">
        <v>2575</v>
      </c>
      <c r="Y13" s="71">
        <v>1888</v>
      </c>
      <c r="Z13" s="71">
        <v>1820</v>
      </c>
      <c r="AA13" s="71">
        <v>1820</v>
      </c>
      <c r="AB13" s="71">
        <v>1864</v>
      </c>
      <c r="AC13" s="71">
        <v>1550</v>
      </c>
      <c r="AD13" s="71">
        <v>1667</v>
      </c>
      <c r="AE13" s="71">
        <v>1480</v>
      </c>
      <c r="AF13" s="71">
        <v>0</v>
      </c>
      <c r="AG13" s="463">
        <v>20007</v>
      </c>
      <c r="AH13" s="39">
        <v>0.68855900434847805</v>
      </c>
      <c r="AI13" s="105">
        <v>0.90700000000000003</v>
      </c>
      <c r="AJ13" s="651">
        <v>0.90700000000000003</v>
      </c>
      <c r="AK13" s="106">
        <v>0.75916097502588542</v>
      </c>
      <c r="AL13" s="69">
        <v>3.9552286798848632E-2</v>
      </c>
      <c r="AM13" s="142">
        <v>0.90700000000000003</v>
      </c>
      <c r="AN13" s="92">
        <v>0.68855900434847805</v>
      </c>
      <c r="AO13" s="582">
        <v>0.75916097502588542</v>
      </c>
      <c r="AP13" s="487">
        <v>20007</v>
      </c>
      <c r="AQ13" s="488">
        <v>18146.349000000002</v>
      </c>
      <c r="AR13" s="487">
        <v>13776</v>
      </c>
      <c r="AS13" s="488">
        <v>1512.1957500000001</v>
      </c>
      <c r="AT13" s="488">
        <v>16634.153249999999</v>
      </c>
      <c r="AU13" s="488">
        <v>13776</v>
      </c>
      <c r="AV13" s="485">
        <v>0.82817560911914767</v>
      </c>
      <c r="AW13" s="423">
        <v>-2858.1532499999994</v>
      </c>
    </row>
    <row r="14" spans="1:51" ht="15" customHeight="1" thickBot="1" x14ac:dyDescent="0.35">
      <c r="A14"/>
      <c r="B14"/>
      <c r="C14" s="62"/>
      <c r="D14" s="63"/>
      <c r="E14" s="64"/>
      <c r="F14" s="426">
        <v>107400</v>
      </c>
      <c r="G14" s="18" t="s">
        <v>436</v>
      </c>
      <c r="H14" s="71">
        <v>65</v>
      </c>
      <c r="I14" s="71">
        <v>18</v>
      </c>
      <c r="J14" s="71">
        <v>29</v>
      </c>
      <c r="K14" s="71">
        <v>59</v>
      </c>
      <c r="L14" s="71">
        <v>50</v>
      </c>
      <c r="M14" s="71">
        <v>16</v>
      </c>
      <c r="N14" s="71">
        <v>38</v>
      </c>
      <c r="O14" s="71">
        <v>61</v>
      </c>
      <c r="P14" s="71">
        <v>21</v>
      </c>
      <c r="Q14" s="71">
        <v>49</v>
      </c>
      <c r="R14" s="71">
        <v>61</v>
      </c>
      <c r="S14" s="71">
        <v>0</v>
      </c>
      <c r="T14" s="463">
        <v>357</v>
      </c>
      <c r="U14" s="71">
        <v>73</v>
      </c>
      <c r="V14" s="71">
        <v>26</v>
      </c>
      <c r="W14" s="71">
        <v>37</v>
      </c>
      <c r="X14" s="71">
        <v>67</v>
      </c>
      <c r="Y14" s="71">
        <v>58</v>
      </c>
      <c r="Z14" s="71">
        <v>24</v>
      </c>
      <c r="AA14" s="71">
        <v>46</v>
      </c>
      <c r="AB14" s="71">
        <v>69</v>
      </c>
      <c r="AC14" s="71">
        <v>29</v>
      </c>
      <c r="AD14" s="71">
        <v>49</v>
      </c>
      <c r="AE14" s="71">
        <v>61</v>
      </c>
      <c r="AF14" s="71">
        <v>0</v>
      </c>
      <c r="AG14" s="463">
        <v>539</v>
      </c>
      <c r="AH14" s="39">
        <v>0.66233766233766234</v>
      </c>
      <c r="AI14" s="105">
        <v>0.90700000000000003</v>
      </c>
      <c r="AJ14" s="651">
        <v>0.90700000000000003</v>
      </c>
      <c r="AK14" s="106">
        <v>0.73025100588496394</v>
      </c>
      <c r="AL14" s="69">
        <v>3.8046077406606621E-2</v>
      </c>
      <c r="AM14" s="142">
        <v>0.90700000000000003</v>
      </c>
      <c r="AN14" s="92">
        <v>0.66233766233766234</v>
      </c>
      <c r="AO14" s="582">
        <v>0.73025100588496394</v>
      </c>
      <c r="AP14" s="487">
        <v>539</v>
      </c>
      <c r="AQ14" s="488">
        <v>488.87299999999999</v>
      </c>
      <c r="AR14" s="487">
        <v>357</v>
      </c>
      <c r="AS14" s="488">
        <v>40.739416666666664</v>
      </c>
      <c r="AT14" s="488">
        <v>448.13358333333332</v>
      </c>
      <c r="AU14" s="488">
        <v>357</v>
      </c>
      <c r="AV14" s="485">
        <v>0.79663746096541532</v>
      </c>
      <c r="AW14" s="423">
        <v>-91.13358333333332</v>
      </c>
    </row>
    <row r="15" spans="1:51" ht="15" customHeight="1" thickBot="1" x14ac:dyDescent="0.35">
      <c r="A15"/>
      <c r="B15"/>
      <c r="C15" s="62"/>
      <c r="D15" s="63"/>
      <c r="E15" s="64"/>
      <c r="F15" s="427">
        <v>107756</v>
      </c>
      <c r="G15" s="27" t="s">
        <v>437</v>
      </c>
      <c r="H15" s="111">
        <v>493</v>
      </c>
      <c r="I15" s="111">
        <v>402</v>
      </c>
      <c r="J15" s="111">
        <v>492</v>
      </c>
      <c r="K15" s="111">
        <v>612</v>
      </c>
      <c r="L15" s="111">
        <v>670</v>
      </c>
      <c r="M15" s="111">
        <v>513</v>
      </c>
      <c r="N15" s="111">
        <v>540</v>
      </c>
      <c r="O15" s="111">
        <v>343</v>
      </c>
      <c r="P15" s="111">
        <v>482</v>
      </c>
      <c r="Q15" s="111">
        <v>625</v>
      </c>
      <c r="R15" s="111">
        <v>517</v>
      </c>
      <c r="S15" s="111">
        <v>0</v>
      </c>
      <c r="T15" s="579">
        <v>4547</v>
      </c>
      <c r="U15" s="111">
        <v>597</v>
      </c>
      <c r="V15" s="111">
        <v>449</v>
      </c>
      <c r="W15" s="111">
        <v>550</v>
      </c>
      <c r="X15" s="111">
        <v>661</v>
      </c>
      <c r="Y15" s="111">
        <v>745</v>
      </c>
      <c r="Z15" s="111">
        <v>574</v>
      </c>
      <c r="AA15" s="111">
        <v>650</v>
      </c>
      <c r="AB15" s="111">
        <v>501</v>
      </c>
      <c r="AC15" s="111">
        <v>540</v>
      </c>
      <c r="AD15" s="111">
        <v>707</v>
      </c>
      <c r="AE15" s="111">
        <v>621</v>
      </c>
      <c r="AF15" s="111">
        <v>0</v>
      </c>
      <c r="AG15" s="579">
        <v>6595</v>
      </c>
      <c r="AH15" s="53">
        <v>0.68946171341925699</v>
      </c>
      <c r="AI15" s="105">
        <v>0.90700000000000003</v>
      </c>
      <c r="AJ15" s="652">
        <v>0.90700000000000003</v>
      </c>
      <c r="AK15" s="580">
        <v>0.7601562441226648</v>
      </c>
      <c r="AL15" s="69">
        <v>3.9604140318790837E-2</v>
      </c>
      <c r="AM15" s="530">
        <v>0.90700000000000003</v>
      </c>
      <c r="AN15" s="545">
        <v>0.68946171341925699</v>
      </c>
      <c r="AO15" s="583">
        <v>0.7601562441226648</v>
      </c>
      <c r="AP15" s="487">
        <v>6595</v>
      </c>
      <c r="AQ15" s="488">
        <v>5981.665</v>
      </c>
      <c r="AR15" s="487">
        <v>4547</v>
      </c>
      <c r="AS15" s="488">
        <v>498.47208333333333</v>
      </c>
      <c r="AT15" s="488">
        <v>5483.1929166666669</v>
      </c>
      <c r="AU15" s="488">
        <v>4547</v>
      </c>
      <c r="AV15" s="562">
        <v>0.82926135722472527</v>
      </c>
      <c r="AW15" s="423">
        <v>-936.19291666666686</v>
      </c>
    </row>
    <row r="16" spans="1:51" ht="15" customHeight="1" thickBot="1" x14ac:dyDescent="0.35">
      <c r="A16"/>
      <c r="B16"/>
      <c r="C16" s="62"/>
      <c r="D16" s="63"/>
      <c r="E16" s="64"/>
      <c r="F16" s="103"/>
      <c r="G16" s="529" t="s">
        <v>15</v>
      </c>
      <c r="H16" s="832">
        <v>8398</v>
      </c>
      <c r="I16" s="82">
        <v>9452</v>
      </c>
      <c r="J16" s="82">
        <v>8075</v>
      </c>
      <c r="K16" s="82">
        <v>9523</v>
      </c>
      <c r="L16" s="82">
        <v>9499</v>
      </c>
      <c r="M16" s="82">
        <v>9053</v>
      </c>
      <c r="N16" s="82">
        <v>10374</v>
      </c>
      <c r="O16" s="82">
        <v>9366</v>
      </c>
      <c r="P16" s="82">
        <v>8743</v>
      </c>
      <c r="Q16" s="82">
        <v>11043</v>
      </c>
      <c r="R16" s="82">
        <v>8472</v>
      </c>
      <c r="S16" s="82">
        <v>0</v>
      </c>
      <c r="T16" s="581">
        <v>82483</v>
      </c>
      <c r="U16" s="82">
        <v>9331</v>
      </c>
      <c r="V16" s="82">
        <v>10331</v>
      </c>
      <c r="W16" s="82">
        <v>9022</v>
      </c>
      <c r="X16" s="82">
        <v>10387</v>
      </c>
      <c r="Y16" s="82">
        <v>10323</v>
      </c>
      <c r="Z16" s="82">
        <v>10220</v>
      </c>
      <c r="AA16" s="82">
        <v>11549</v>
      </c>
      <c r="AB16" s="82">
        <v>10055</v>
      </c>
      <c r="AC16" s="82">
        <v>9241</v>
      </c>
      <c r="AD16" s="82">
        <v>11679</v>
      </c>
      <c r="AE16" s="82">
        <v>9418</v>
      </c>
      <c r="AF16" s="82">
        <v>0</v>
      </c>
      <c r="AG16" s="581">
        <v>111556</v>
      </c>
      <c r="AH16" s="466">
        <v>0.73938649646814159</v>
      </c>
      <c r="AI16" s="528">
        <v>0.90700000000000003</v>
      </c>
      <c r="AJ16" s="528">
        <v>0.90700000000000003</v>
      </c>
      <c r="AK16" s="666">
        <v>0.81520010635958273</v>
      </c>
      <c r="AL16" s="499">
        <v>4.2471925541334263E-2</v>
      </c>
      <c r="AM16" s="533">
        <v>0.90700000000000003</v>
      </c>
      <c r="AN16" s="551">
        <v>0.73938649646814159</v>
      </c>
      <c r="AO16" s="552">
        <v>0.81520010635958273</v>
      </c>
      <c r="AP16" s="584">
        <v>111556</v>
      </c>
      <c r="AQ16" s="585">
        <v>101181.292</v>
      </c>
      <c r="AR16" s="584">
        <v>82483</v>
      </c>
      <c r="AS16" s="585">
        <v>8431.7743333333328</v>
      </c>
      <c r="AT16" s="585">
        <v>92749.517666666667</v>
      </c>
      <c r="AU16" s="585">
        <v>82483</v>
      </c>
      <c r="AV16" s="537">
        <v>0.88930920693772664</v>
      </c>
      <c r="AW16" s="423">
        <v>-10266.517666666667</v>
      </c>
    </row>
    <row r="17" spans="3:37" x14ac:dyDescent="0.25">
      <c r="C17" s="62"/>
      <c r="D17" s="63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K17" s="56"/>
    </row>
    <row r="44" spans="8:20" x14ac:dyDescent="0.25"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</row>
  </sheetData>
  <autoFilter ref="G4:AL16" xr:uid="{00000000-0001-0000-05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</autoFilter>
  <mergeCells count="5">
    <mergeCell ref="H4:AL5"/>
    <mergeCell ref="H6:T6"/>
    <mergeCell ref="U6:AG6"/>
    <mergeCell ref="H7:S7"/>
    <mergeCell ref="U7:AF7"/>
  </mergeCells>
  <conditionalFormatting sqref="AW9:AW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1CFF-A04C-438E-8A20-011D90E6D836}">
  <sheetPr codeName="Hoja8">
    <tabColor rgb="FF00B050"/>
  </sheetPr>
  <dimension ref="A1:BD31"/>
  <sheetViews>
    <sheetView zoomScale="70" zoomScaleNormal="70" workbookViewId="0">
      <selection activeCell="O29" sqref="O29"/>
    </sheetView>
  </sheetViews>
  <sheetFormatPr baseColWidth="10" defaultRowHeight="15" x14ac:dyDescent="0.25"/>
  <cols>
    <col min="1" max="4" width="1.140625" style="4" customWidth="1"/>
    <col min="5" max="5" width="1.140625" style="5" customWidth="1"/>
    <col min="6" max="6" width="1.140625" style="100" customWidth="1"/>
    <col min="7" max="7" width="57.140625" style="4" bestFit="1" customWidth="1"/>
    <col min="8" max="8" width="3.85546875" style="4" customWidth="1"/>
    <col min="9" max="10" width="5" style="4" bestFit="1" customWidth="1"/>
    <col min="11" max="11" width="5.42578125" style="4" bestFit="1" customWidth="1"/>
    <col min="12" max="12" width="4.85546875" style="4" bestFit="1" customWidth="1"/>
    <col min="13" max="13" width="5.85546875" style="4" bestFit="1" customWidth="1"/>
    <col min="14" max="14" width="4.7109375" style="4" bestFit="1" customWidth="1"/>
    <col min="15" max="15" width="5" style="4" bestFit="1" customWidth="1"/>
    <col min="16" max="16" width="5.28515625" style="4" bestFit="1" customWidth="1"/>
    <col min="17" max="17" width="5.85546875" style="4" bestFit="1" customWidth="1"/>
    <col min="18" max="18" width="4.85546875" style="4" bestFit="1" customWidth="1"/>
    <col min="19" max="19" width="5.42578125" style="4" bestFit="1" customWidth="1"/>
    <col min="20" max="20" width="4.5703125" style="4" bestFit="1" customWidth="1"/>
    <col min="21" max="21" width="9.28515625" style="4" bestFit="1" customWidth="1"/>
    <col min="22" max="22" width="20.140625" style="824" bestFit="1" customWidth="1"/>
    <col min="23" max="23" width="15.85546875" style="5" bestFit="1" customWidth="1"/>
    <col min="24" max="24" width="6.85546875" style="4" bestFit="1" customWidth="1"/>
    <col min="25" max="25" width="13.5703125" style="4" bestFit="1" customWidth="1"/>
    <col min="26" max="26" width="15.85546875" style="4" bestFit="1" customWidth="1"/>
    <col min="27" max="27" width="13.5703125" style="56" bestFit="1" customWidth="1"/>
    <col min="28" max="29" width="12.7109375" style="56" customWidth="1"/>
    <col min="30" max="32" width="12.7109375" style="4" customWidth="1"/>
    <col min="33" max="33" width="12.7109375" style="56" customWidth="1"/>
    <col min="34" max="34" width="12.7109375" style="4" customWidth="1"/>
    <col min="35" max="35" width="12.7109375" style="70" customWidth="1"/>
    <col min="36" max="37" width="12.7109375" style="4" customWidth="1"/>
    <col min="38" max="38" width="12.7109375" style="5" customWidth="1"/>
    <col min="39" max="39" width="6.42578125" style="5" customWidth="1"/>
    <col min="40" max="40" width="6.42578125" style="4" customWidth="1"/>
    <col min="41" max="41" width="40.85546875" style="4" customWidth="1"/>
    <col min="42" max="45" width="5.140625" style="4" customWidth="1"/>
    <col min="46" max="47" width="15.140625" style="4" customWidth="1"/>
    <col min="48" max="52" width="15.140625" style="4" hidden="1" customWidth="1"/>
    <col min="53" max="53" width="5.7109375" style="4" customWidth="1"/>
    <col min="54" max="54" width="3.140625" style="4" customWidth="1"/>
    <col min="55" max="55" width="5.42578125" style="4" hidden="1" customWidth="1"/>
    <col min="56" max="56" width="4.28515625" style="4" customWidth="1"/>
    <col min="57" max="16384" width="11.42578125" style="4"/>
  </cols>
  <sheetData>
    <row r="1" spans="1:56" s="2" customFormat="1" ht="21" customHeight="1" x14ac:dyDescent="0.45">
      <c r="E1" s="3"/>
      <c r="F1" s="98"/>
      <c r="G1" s="836" t="s">
        <v>0</v>
      </c>
      <c r="H1" s="836"/>
      <c r="I1" s="836"/>
      <c r="J1" s="836"/>
      <c r="K1" s="836"/>
      <c r="L1" s="836"/>
      <c r="M1" s="836"/>
      <c r="N1" s="836"/>
      <c r="O1" s="836"/>
      <c r="P1" s="836"/>
      <c r="Q1" s="836"/>
      <c r="R1" s="836"/>
      <c r="S1" s="836"/>
      <c r="T1" s="836"/>
      <c r="U1" s="836"/>
      <c r="V1" s="836"/>
      <c r="W1" s="836"/>
      <c r="X1" s="836"/>
      <c r="Y1" s="836"/>
      <c r="Z1" s="836"/>
      <c r="AA1" s="836"/>
      <c r="AB1" s="55"/>
      <c r="AC1" s="55"/>
      <c r="AG1" s="55"/>
      <c r="AI1" s="115"/>
      <c r="AL1" s="3"/>
      <c r="AM1" s="3"/>
    </row>
    <row r="2" spans="1:56" s="2" customFormat="1" ht="28.5" customHeight="1" x14ac:dyDescent="0.45">
      <c r="E2" s="3"/>
      <c r="F2" s="98"/>
      <c r="G2" s="837" t="s">
        <v>2</v>
      </c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9" t="s">
        <v>542</v>
      </c>
      <c r="Y2" s="839"/>
      <c r="Z2" s="839"/>
      <c r="AA2" s="839"/>
      <c r="AB2" s="55"/>
      <c r="AC2" s="55"/>
      <c r="AG2" s="55"/>
      <c r="AI2" s="115"/>
      <c r="AL2" s="3"/>
      <c r="AM2" s="3"/>
    </row>
    <row r="3" spans="1:56" ht="3" customHeight="1" thickBot="1" x14ac:dyDescent="0.3"/>
    <row r="4" spans="1:56" ht="15" customHeight="1" x14ac:dyDescent="0.25">
      <c r="G4" s="57"/>
      <c r="H4" s="971" t="s">
        <v>509</v>
      </c>
      <c r="I4" s="986"/>
      <c r="J4" s="986"/>
      <c r="K4" s="986"/>
      <c r="L4" s="986"/>
      <c r="M4" s="986"/>
      <c r="N4" s="986"/>
      <c r="O4" s="986"/>
      <c r="P4" s="986"/>
      <c r="Q4" s="986"/>
      <c r="R4" s="986"/>
      <c r="S4" s="986"/>
      <c r="T4" s="986"/>
      <c r="U4" s="986"/>
      <c r="V4" s="986"/>
      <c r="W4" s="986"/>
      <c r="X4" s="986"/>
      <c r="Y4" s="986"/>
      <c r="Z4" s="986"/>
      <c r="AA4" s="995"/>
      <c r="AB4" s="4"/>
      <c r="AC4" s="4"/>
      <c r="AE4" s="5"/>
      <c r="AG4" s="4"/>
      <c r="AH4" s="85" t="s">
        <v>45</v>
      </c>
      <c r="AI4" s="86">
        <v>12</v>
      </c>
      <c r="AJ4" s="5"/>
      <c r="AK4" s="5"/>
      <c r="AL4" s="4"/>
    </row>
    <row r="5" spans="1:56" ht="23.25" customHeight="1" thickBot="1" x14ac:dyDescent="0.3">
      <c r="G5" s="57"/>
      <c r="H5" s="996"/>
      <c r="I5" s="997"/>
      <c r="J5" s="997"/>
      <c r="K5" s="997"/>
      <c r="L5" s="997"/>
      <c r="M5" s="997"/>
      <c r="N5" s="997"/>
      <c r="O5" s="997"/>
      <c r="P5" s="997"/>
      <c r="Q5" s="997"/>
      <c r="R5" s="997"/>
      <c r="S5" s="997"/>
      <c r="T5" s="997"/>
      <c r="U5" s="997"/>
      <c r="V5" s="997"/>
      <c r="W5" s="997"/>
      <c r="X5" s="997"/>
      <c r="Y5" s="997"/>
      <c r="Z5" s="997"/>
      <c r="AA5" s="998"/>
      <c r="AB5" s="4"/>
      <c r="AC5" s="4"/>
      <c r="AE5" s="5"/>
      <c r="AG5" s="4"/>
      <c r="AH5" s="85" t="s">
        <v>46</v>
      </c>
      <c r="AI5" s="86">
        <v>11</v>
      </c>
      <c r="AJ5" s="5"/>
      <c r="AL5" s="4"/>
    </row>
    <row r="6" spans="1:56" ht="51" customHeight="1" thickBot="1" x14ac:dyDescent="0.3">
      <c r="G6" s="57"/>
      <c r="H6" s="987" t="s">
        <v>4</v>
      </c>
      <c r="I6" s="988"/>
      <c r="J6" s="988"/>
      <c r="K6" s="988"/>
      <c r="L6" s="988"/>
      <c r="M6" s="988"/>
      <c r="N6" s="988"/>
      <c r="O6" s="988"/>
      <c r="P6" s="988"/>
      <c r="Q6" s="988"/>
      <c r="R6" s="988"/>
      <c r="S6" s="988"/>
      <c r="T6" s="988"/>
      <c r="U6" s="989"/>
      <c r="V6" s="7" t="s">
        <v>5</v>
      </c>
      <c r="W6" s="843" t="s">
        <v>83</v>
      </c>
      <c r="X6" s="845">
        <v>2024</v>
      </c>
      <c r="Y6" s="846"/>
      <c r="Z6" s="847" t="s">
        <v>7</v>
      </c>
      <c r="AA6" s="848"/>
      <c r="AB6" s="87" t="s">
        <v>47</v>
      </c>
      <c r="AC6" s="87" t="s">
        <v>48</v>
      </c>
      <c r="AD6" s="87" t="s">
        <v>49</v>
      </c>
      <c r="AE6" s="87" t="s">
        <v>50</v>
      </c>
      <c r="AF6" s="87" t="s">
        <v>51</v>
      </c>
      <c r="AG6" s="87" t="s">
        <v>52</v>
      </c>
      <c r="AH6" s="87" t="s">
        <v>45</v>
      </c>
      <c r="AI6" s="87" t="s">
        <v>53</v>
      </c>
      <c r="AJ6" s="87" t="s">
        <v>54</v>
      </c>
      <c r="AK6" s="87" t="s">
        <v>55</v>
      </c>
      <c r="AL6" s="87" t="s">
        <v>56</v>
      </c>
    </row>
    <row r="7" spans="1:56" ht="93" customHeight="1" thickBot="1" x14ac:dyDescent="0.3">
      <c r="G7" s="57"/>
      <c r="H7" s="990" t="s">
        <v>84</v>
      </c>
      <c r="I7" s="1071"/>
      <c r="J7" s="1071"/>
      <c r="K7" s="1071"/>
      <c r="L7" s="1071"/>
      <c r="M7" s="1071"/>
      <c r="N7" s="1071"/>
      <c r="O7" s="1071"/>
      <c r="P7" s="1071"/>
      <c r="Q7" s="1071"/>
      <c r="R7" s="1071"/>
      <c r="S7" s="1071"/>
      <c r="T7" s="1071"/>
      <c r="U7" s="991"/>
      <c r="V7" s="10" t="s">
        <v>85</v>
      </c>
      <c r="W7" s="844"/>
      <c r="X7" s="11" t="s">
        <v>11</v>
      </c>
      <c r="Y7" s="11" t="s">
        <v>462</v>
      </c>
      <c r="Z7" s="116" t="s">
        <v>13</v>
      </c>
      <c r="AA7" s="13" t="s">
        <v>82</v>
      </c>
      <c r="AB7" s="88" t="s">
        <v>57</v>
      </c>
      <c r="AC7" s="88" t="s">
        <v>58</v>
      </c>
      <c r="AD7" s="88" t="s">
        <v>59</v>
      </c>
      <c r="AE7" s="89" t="s">
        <v>60</v>
      </c>
      <c r="AF7" s="89" t="s">
        <v>61</v>
      </c>
      <c r="AG7" s="89" t="s">
        <v>62</v>
      </c>
      <c r="AH7" s="89" t="s">
        <v>63</v>
      </c>
      <c r="AI7" s="89" t="s">
        <v>64</v>
      </c>
      <c r="AJ7" s="89" t="s">
        <v>65</v>
      </c>
      <c r="AK7" s="90" t="s">
        <v>66</v>
      </c>
      <c r="AL7" s="90" t="s">
        <v>67</v>
      </c>
    </row>
    <row r="8" spans="1:56" ht="93" customHeight="1" thickBot="1" x14ac:dyDescent="0.3">
      <c r="G8" s="594" t="s">
        <v>430</v>
      </c>
      <c r="H8" s="874"/>
      <c r="I8" s="416" t="s">
        <v>188</v>
      </c>
      <c r="J8" s="416" t="s">
        <v>189</v>
      </c>
      <c r="K8" s="416" t="s">
        <v>190</v>
      </c>
      <c r="L8" s="416" t="s">
        <v>191</v>
      </c>
      <c r="M8" s="416" t="s">
        <v>192</v>
      </c>
      <c r="N8" s="416" t="s">
        <v>193</v>
      </c>
      <c r="O8" s="416" t="s">
        <v>194</v>
      </c>
      <c r="P8" s="416" t="s">
        <v>195</v>
      </c>
      <c r="Q8" s="416" t="s">
        <v>422</v>
      </c>
      <c r="R8" s="416" t="s">
        <v>197</v>
      </c>
      <c r="S8" s="416" t="s">
        <v>198</v>
      </c>
      <c r="T8" s="416" t="s">
        <v>199</v>
      </c>
      <c r="U8" s="865" t="s">
        <v>200</v>
      </c>
      <c r="V8" s="432"/>
      <c r="W8" s="433"/>
      <c r="X8" s="668">
        <v>0.16500000000000001</v>
      </c>
      <c r="Y8" s="471">
        <v>0.8</v>
      </c>
      <c r="Z8" s="436"/>
      <c r="AA8" s="476">
        <v>5.21</v>
      </c>
      <c r="AB8" s="480" t="s">
        <v>68</v>
      </c>
      <c r="AC8" s="480" t="s">
        <v>69</v>
      </c>
      <c r="AD8" s="480" t="s">
        <v>70</v>
      </c>
      <c r="AE8" s="480" t="s">
        <v>71</v>
      </c>
      <c r="AF8" s="480" t="s">
        <v>72</v>
      </c>
      <c r="AG8" s="480" t="s">
        <v>73</v>
      </c>
      <c r="AH8" s="480" t="s">
        <v>74</v>
      </c>
      <c r="AI8" s="480" t="s">
        <v>75</v>
      </c>
      <c r="AJ8" s="480" t="s">
        <v>76</v>
      </c>
      <c r="AK8" s="480" t="s">
        <v>77</v>
      </c>
      <c r="AL8" s="480" t="s">
        <v>78</v>
      </c>
    </row>
    <row r="9" spans="1:56" ht="15" customHeight="1" thickBot="1" x14ac:dyDescent="0.35">
      <c r="A9"/>
      <c r="B9"/>
      <c r="C9" s="62"/>
      <c r="D9" s="63"/>
      <c r="E9" s="64"/>
      <c r="F9" s="103"/>
      <c r="G9" s="18" t="s">
        <v>431</v>
      </c>
      <c r="H9" s="66"/>
      <c r="I9" s="66">
        <v>151</v>
      </c>
      <c r="J9" s="66">
        <v>90</v>
      </c>
      <c r="K9" s="66">
        <v>142</v>
      </c>
      <c r="L9" s="66">
        <v>126</v>
      </c>
      <c r="M9" s="66">
        <v>130</v>
      </c>
      <c r="N9" s="66">
        <v>124</v>
      </c>
      <c r="O9" s="66">
        <v>149</v>
      </c>
      <c r="P9" s="66">
        <v>79</v>
      </c>
      <c r="Q9" s="66">
        <v>94</v>
      </c>
      <c r="R9" s="66">
        <v>118</v>
      </c>
      <c r="S9" s="66">
        <v>83</v>
      </c>
      <c r="T9" s="66">
        <v>0</v>
      </c>
      <c r="U9" s="67">
        <v>1286</v>
      </c>
      <c r="V9" s="506">
        <v>11436.638181818184</v>
      </c>
      <c r="W9" s="68">
        <v>0.11244563127339867</v>
      </c>
      <c r="X9" s="637">
        <v>0.16500000000000001</v>
      </c>
      <c r="Y9" s="637">
        <v>0.13200000000000001</v>
      </c>
      <c r="Z9" s="118">
        <v>0.85186084298029285</v>
      </c>
      <c r="AA9" s="69">
        <v>4.4381949919273252E-2</v>
      </c>
      <c r="AB9" s="586">
        <v>0.16500000000000001</v>
      </c>
      <c r="AC9" s="586">
        <v>0.11244563127339867</v>
      </c>
      <c r="AD9" s="587">
        <v>0.68148867438423433</v>
      </c>
      <c r="AE9" s="487">
        <v>11436.638181818184</v>
      </c>
      <c r="AF9" s="488">
        <v>1887.0453000000005</v>
      </c>
      <c r="AG9" s="487">
        <v>1286</v>
      </c>
      <c r="AH9" s="488">
        <v>157.25377500000005</v>
      </c>
      <c r="AI9" s="488">
        <v>1729.7915250000005</v>
      </c>
      <c r="AJ9" s="488">
        <v>1286</v>
      </c>
      <c r="AK9" s="479">
        <v>0.74344219023734648</v>
      </c>
      <c r="AL9" s="423">
        <v>-443.79152500000055</v>
      </c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</row>
    <row r="10" spans="1:56" ht="15" customHeight="1" thickBot="1" x14ac:dyDescent="0.35">
      <c r="A10"/>
      <c r="B10"/>
      <c r="C10" s="62"/>
      <c r="D10" s="63"/>
      <c r="E10" s="64"/>
      <c r="F10" s="103"/>
      <c r="G10" s="18" t="s">
        <v>432</v>
      </c>
      <c r="H10" s="71"/>
      <c r="I10" s="71">
        <v>49</v>
      </c>
      <c r="J10" s="71">
        <v>30</v>
      </c>
      <c r="K10" s="71">
        <v>44</v>
      </c>
      <c r="L10" s="71">
        <v>35</v>
      </c>
      <c r="M10" s="71">
        <v>34</v>
      </c>
      <c r="N10" s="71">
        <v>43</v>
      </c>
      <c r="O10" s="71">
        <v>25</v>
      </c>
      <c r="P10" s="71">
        <v>62</v>
      </c>
      <c r="Q10" s="71">
        <v>43</v>
      </c>
      <c r="R10" s="71">
        <v>62</v>
      </c>
      <c r="S10" s="71">
        <v>67</v>
      </c>
      <c r="T10" s="71">
        <v>0</v>
      </c>
      <c r="U10" s="72">
        <v>494</v>
      </c>
      <c r="V10" s="504">
        <v>7025.757575757576</v>
      </c>
      <c r="W10" s="74">
        <v>7.0312702178132416E-2</v>
      </c>
      <c r="X10" s="638">
        <v>0.16500000000000001</v>
      </c>
      <c r="Y10" s="638">
        <v>0.13200000000000001</v>
      </c>
      <c r="Z10" s="122">
        <v>0.53267198619797285</v>
      </c>
      <c r="AA10" s="69">
        <v>2.7752210480914384E-2</v>
      </c>
      <c r="AB10" s="92">
        <v>0.16500000000000001</v>
      </c>
      <c r="AC10" s="92">
        <v>7.0312702178132416E-2</v>
      </c>
      <c r="AD10" s="93">
        <v>0.42613758895837828</v>
      </c>
      <c r="AE10" s="487">
        <v>7025.757575757576</v>
      </c>
      <c r="AF10" s="488">
        <v>1159.25</v>
      </c>
      <c r="AG10" s="487">
        <v>494</v>
      </c>
      <c r="AH10" s="488">
        <v>96.604166666666671</v>
      </c>
      <c r="AI10" s="488">
        <v>1062.6458333333335</v>
      </c>
      <c r="AJ10" s="488">
        <v>494</v>
      </c>
      <c r="AK10" s="96">
        <v>0.46487736977277622</v>
      </c>
      <c r="AL10" s="423">
        <v>-568.64583333333348</v>
      </c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</row>
    <row r="11" spans="1:56" ht="15" customHeight="1" thickBot="1" x14ac:dyDescent="0.35">
      <c r="A11"/>
      <c r="B11"/>
      <c r="C11" s="62"/>
      <c r="D11" s="63"/>
      <c r="E11" s="64"/>
      <c r="F11" s="103"/>
      <c r="G11" s="18" t="s">
        <v>433</v>
      </c>
      <c r="H11" s="71"/>
      <c r="I11" s="71">
        <v>58</v>
      </c>
      <c r="J11" s="71">
        <v>16</v>
      </c>
      <c r="K11" s="71">
        <v>30</v>
      </c>
      <c r="L11" s="71">
        <v>43</v>
      </c>
      <c r="M11" s="71">
        <v>37</v>
      </c>
      <c r="N11" s="71">
        <v>56</v>
      </c>
      <c r="O11" s="71">
        <v>67</v>
      </c>
      <c r="P11" s="71">
        <v>81</v>
      </c>
      <c r="Q11" s="71">
        <v>37</v>
      </c>
      <c r="R11" s="71">
        <v>69</v>
      </c>
      <c r="S11" s="71">
        <v>47</v>
      </c>
      <c r="T11" s="71">
        <v>0</v>
      </c>
      <c r="U11" s="72">
        <v>541</v>
      </c>
      <c r="V11" s="504">
        <v>5541.818181818182</v>
      </c>
      <c r="W11" s="74">
        <v>9.7621391076115477E-2</v>
      </c>
      <c r="X11" s="638">
        <v>0.16500000000000001</v>
      </c>
      <c r="Y11" s="638">
        <v>0.13200000000000001</v>
      </c>
      <c r="Z11" s="122">
        <v>0.73955599300087482</v>
      </c>
      <c r="AA11" s="69">
        <v>3.853086723534558E-2</v>
      </c>
      <c r="AB11" s="92">
        <v>0.16500000000000001</v>
      </c>
      <c r="AC11" s="92">
        <v>9.7621391076115477E-2</v>
      </c>
      <c r="AD11" s="93">
        <v>0.59164479440069984</v>
      </c>
      <c r="AE11" s="487">
        <v>5541.818181818182</v>
      </c>
      <c r="AF11" s="488">
        <v>914.40000000000009</v>
      </c>
      <c r="AG11" s="487">
        <v>541</v>
      </c>
      <c r="AH11" s="488">
        <v>76.2</v>
      </c>
      <c r="AI11" s="488">
        <v>838.2</v>
      </c>
      <c r="AJ11" s="488">
        <v>541</v>
      </c>
      <c r="AK11" s="96">
        <v>0.64543068480076349</v>
      </c>
      <c r="AL11" s="423">
        <v>-297.20000000000005</v>
      </c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</row>
    <row r="12" spans="1:56" ht="15" customHeight="1" thickBot="1" x14ac:dyDescent="0.35">
      <c r="A12"/>
      <c r="B12"/>
      <c r="C12" s="62"/>
      <c r="D12" s="63"/>
      <c r="E12" s="64"/>
      <c r="F12" s="103"/>
      <c r="G12" s="18" t="s">
        <v>434</v>
      </c>
      <c r="H12" s="71"/>
      <c r="I12" s="71">
        <v>45</v>
      </c>
      <c r="J12" s="71">
        <v>44</v>
      </c>
      <c r="K12" s="71">
        <v>36</v>
      </c>
      <c r="L12" s="71">
        <v>55</v>
      </c>
      <c r="M12" s="71">
        <v>60</v>
      </c>
      <c r="N12" s="71">
        <v>81</v>
      </c>
      <c r="O12" s="71">
        <v>77</v>
      </c>
      <c r="P12" s="71">
        <v>63</v>
      </c>
      <c r="Q12" s="71">
        <v>41</v>
      </c>
      <c r="R12" s="71">
        <v>76</v>
      </c>
      <c r="S12" s="71">
        <v>85</v>
      </c>
      <c r="T12" s="71">
        <v>0</v>
      </c>
      <c r="U12" s="72">
        <v>663</v>
      </c>
      <c r="V12" s="504">
        <v>5603.8538181818194</v>
      </c>
      <c r="W12" s="74">
        <v>0.11831143736278109</v>
      </c>
      <c r="X12" s="638">
        <v>0.16500000000000001</v>
      </c>
      <c r="Y12" s="638">
        <v>0.13200000000000001</v>
      </c>
      <c r="Z12" s="122">
        <v>0.89629876789985674</v>
      </c>
      <c r="AA12" s="69">
        <v>4.6697165807582534E-2</v>
      </c>
      <c r="AB12" s="92">
        <v>0.16500000000000001</v>
      </c>
      <c r="AC12" s="92">
        <v>0.11831143736278109</v>
      </c>
      <c r="AD12" s="93">
        <v>0.71703901431988537</v>
      </c>
      <c r="AE12" s="487">
        <v>5603.8538181818194</v>
      </c>
      <c r="AF12" s="488">
        <v>924.63588000000027</v>
      </c>
      <c r="AG12" s="487">
        <v>663</v>
      </c>
      <c r="AH12" s="488">
        <v>77.052990000000023</v>
      </c>
      <c r="AI12" s="488">
        <v>847.58289000000025</v>
      </c>
      <c r="AJ12" s="488">
        <v>663</v>
      </c>
      <c r="AK12" s="96">
        <v>0.78222437925805677</v>
      </c>
      <c r="AL12" s="423">
        <v>-184.58289000000025</v>
      </c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</row>
    <row r="13" spans="1:56" ht="15" customHeight="1" thickBot="1" x14ac:dyDescent="0.35">
      <c r="A13"/>
      <c r="B13"/>
      <c r="C13" s="62"/>
      <c r="D13" s="63"/>
      <c r="E13" s="64"/>
      <c r="F13" s="103"/>
      <c r="G13" s="18" t="s">
        <v>435</v>
      </c>
      <c r="H13" s="71"/>
      <c r="I13" s="71">
        <v>84</v>
      </c>
      <c r="J13" s="71">
        <v>37</v>
      </c>
      <c r="K13" s="71">
        <v>72</v>
      </c>
      <c r="L13" s="71">
        <v>38</v>
      </c>
      <c r="M13" s="71">
        <v>31</v>
      </c>
      <c r="N13" s="71">
        <v>21</v>
      </c>
      <c r="O13" s="71">
        <v>11</v>
      </c>
      <c r="P13" s="71">
        <v>16</v>
      </c>
      <c r="Q13" s="71">
        <v>33</v>
      </c>
      <c r="R13" s="71">
        <v>38</v>
      </c>
      <c r="S13" s="71">
        <v>16</v>
      </c>
      <c r="T13" s="71">
        <v>0</v>
      </c>
      <c r="U13" s="72">
        <v>397</v>
      </c>
      <c r="V13" s="504">
        <v>5608.787878787879</v>
      </c>
      <c r="W13" s="74">
        <v>7.078178183586363E-2</v>
      </c>
      <c r="X13" s="638">
        <v>0.16500000000000001</v>
      </c>
      <c r="Y13" s="638">
        <v>0.13200000000000001</v>
      </c>
      <c r="Z13" s="122">
        <v>0.5362256199686638</v>
      </c>
      <c r="AA13" s="69">
        <v>2.7937354800367381E-2</v>
      </c>
      <c r="AB13" s="92">
        <v>0.16500000000000001</v>
      </c>
      <c r="AC13" s="92">
        <v>7.078178183586363E-2</v>
      </c>
      <c r="AD13" s="93">
        <v>0.4289804959749311</v>
      </c>
      <c r="AE13" s="487">
        <v>5608.787878787879</v>
      </c>
      <c r="AF13" s="488">
        <v>925.45</v>
      </c>
      <c r="AG13" s="487">
        <v>397</v>
      </c>
      <c r="AH13" s="488">
        <v>77.120833333333337</v>
      </c>
      <c r="AI13" s="488">
        <v>848.32916666666665</v>
      </c>
      <c r="AJ13" s="488">
        <v>397</v>
      </c>
      <c r="AK13" s="96">
        <v>0.46797872288174303</v>
      </c>
      <c r="AL13" s="423">
        <v>-451.32916666666665</v>
      </c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</row>
    <row r="14" spans="1:56" ht="15" customHeight="1" thickBot="1" x14ac:dyDescent="0.35">
      <c r="A14"/>
      <c r="B14"/>
      <c r="C14" s="62"/>
      <c r="D14" s="63"/>
      <c r="E14" s="64"/>
      <c r="F14" s="103"/>
      <c r="G14" s="18" t="s">
        <v>436</v>
      </c>
      <c r="H14" s="71"/>
      <c r="I14" s="71">
        <v>2</v>
      </c>
      <c r="J14" s="71">
        <v>0</v>
      </c>
      <c r="K14" s="71">
        <v>1</v>
      </c>
      <c r="L14" s="71">
        <v>3</v>
      </c>
      <c r="M14" s="71">
        <v>0</v>
      </c>
      <c r="N14" s="71">
        <v>0</v>
      </c>
      <c r="O14" s="71">
        <v>0</v>
      </c>
      <c r="P14" s="71">
        <v>2</v>
      </c>
      <c r="Q14" s="71">
        <v>0</v>
      </c>
      <c r="R14" s="71">
        <v>0</v>
      </c>
      <c r="S14" s="71">
        <v>0</v>
      </c>
      <c r="T14" s="71">
        <v>0</v>
      </c>
      <c r="U14" s="72">
        <v>8</v>
      </c>
      <c r="V14" s="504">
        <v>150.63454545454545</v>
      </c>
      <c r="W14" s="74">
        <v>5.3108667575951431E-2</v>
      </c>
      <c r="X14" s="638">
        <v>0.16500000000000001</v>
      </c>
      <c r="Y14" s="638">
        <v>0.13200000000000001</v>
      </c>
      <c r="Z14" s="122">
        <v>0.40233839072690475</v>
      </c>
      <c r="AA14" s="69">
        <v>2.0961830156871739E-2</v>
      </c>
      <c r="AB14" s="92">
        <v>0.16500000000000001</v>
      </c>
      <c r="AC14" s="92">
        <v>5.3108667575951431E-2</v>
      </c>
      <c r="AD14" s="93">
        <v>0.32187071258152383</v>
      </c>
      <c r="AE14" s="487">
        <v>150.63454545454545</v>
      </c>
      <c r="AF14" s="488">
        <v>24.854700000000001</v>
      </c>
      <c r="AG14" s="487">
        <v>8</v>
      </c>
      <c r="AH14" s="488">
        <v>2.0712250000000001</v>
      </c>
      <c r="AI14" s="488">
        <v>22.783475000000003</v>
      </c>
      <c r="AJ14" s="488">
        <v>8</v>
      </c>
      <c r="AK14" s="96">
        <v>0.35113168645257137</v>
      </c>
      <c r="AL14" s="423">
        <v>-14.783475000000003</v>
      </c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</row>
    <row r="15" spans="1:56" ht="15" customHeight="1" thickBot="1" x14ac:dyDescent="0.35">
      <c r="A15"/>
      <c r="B15"/>
      <c r="C15" s="62"/>
      <c r="D15" s="63"/>
      <c r="E15" s="64"/>
      <c r="F15" s="103"/>
      <c r="G15" s="27" t="s">
        <v>437</v>
      </c>
      <c r="H15" s="111"/>
      <c r="I15" s="111">
        <v>68</v>
      </c>
      <c r="J15" s="111">
        <v>18</v>
      </c>
      <c r="K15" s="111">
        <v>41</v>
      </c>
      <c r="L15" s="111">
        <v>34</v>
      </c>
      <c r="M15" s="111">
        <v>22</v>
      </c>
      <c r="N15" s="111">
        <v>32</v>
      </c>
      <c r="O15" s="111">
        <v>125</v>
      </c>
      <c r="P15" s="111">
        <v>64</v>
      </c>
      <c r="Q15" s="111">
        <v>18</v>
      </c>
      <c r="R15" s="111">
        <v>19</v>
      </c>
      <c r="S15" s="111">
        <v>29</v>
      </c>
      <c r="T15" s="111">
        <v>0</v>
      </c>
      <c r="U15" s="112">
        <v>470</v>
      </c>
      <c r="V15" s="825">
        <v>1478.8734545454549</v>
      </c>
      <c r="W15" s="567">
        <v>0.31780947758269062</v>
      </c>
      <c r="X15" s="638">
        <v>0.16500000000000001</v>
      </c>
      <c r="Y15" s="638">
        <v>0.13200000000000001</v>
      </c>
      <c r="Z15" s="130">
        <v>1</v>
      </c>
      <c r="AA15" s="69">
        <v>5.21E-2</v>
      </c>
      <c r="AB15" s="545">
        <v>0.16500000000000001</v>
      </c>
      <c r="AC15" s="545">
        <v>0.31780947758269062</v>
      </c>
      <c r="AD15" s="546">
        <v>1.9261180459557006</v>
      </c>
      <c r="AE15" s="589">
        <v>1478.8734545454549</v>
      </c>
      <c r="AF15" s="590">
        <v>244.01412000000008</v>
      </c>
      <c r="AG15" s="589">
        <v>470</v>
      </c>
      <c r="AH15" s="488">
        <v>20.334510000000005</v>
      </c>
      <c r="AI15" s="590">
        <v>223.67961000000005</v>
      </c>
      <c r="AJ15" s="590">
        <v>470</v>
      </c>
      <c r="AK15" s="532">
        <v>2.101219686497128</v>
      </c>
      <c r="AL15" s="423">
        <v>246.32038999999995</v>
      </c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</row>
    <row r="16" spans="1:56" ht="15" customHeight="1" thickBot="1" x14ac:dyDescent="0.35">
      <c r="A16"/>
      <c r="B16"/>
      <c r="C16" s="62"/>
      <c r="D16" s="63"/>
      <c r="E16" s="64"/>
      <c r="F16" s="103"/>
      <c r="G16" s="529" t="s">
        <v>15</v>
      </c>
      <c r="H16" s="82"/>
      <c r="I16" s="82">
        <v>457</v>
      </c>
      <c r="J16" s="82">
        <v>235</v>
      </c>
      <c r="K16" s="82">
        <v>366</v>
      </c>
      <c r="L16" s="82">
        <v>334</v>
      </c>
      <c r="M16" s="82">
        <v>314</v>
      </c>
      <c r="N16" s="82">
        <v>357</v>
      </c>
      <c r="O16" s="82">
        <v>454</v>
      </c>
      <c r="P16" s="82">
        <v>367</v>
      </c>
      <c r="Q16" s="82">
        <v>266</v>
      </c>
      <c r="R16" s="82">
        <v>382</v>
      </c>
      <c r="S16" s="82">
        <v>327</v>
      </c>
      <c r="T16" s="82">
        <v>0</v>
      </c>
      <c r="U16" s="82">
        <v>3859</v>
      </c>
      <c r="V16" s="826">
        <v>36846.36363636364</v>
      </c>
      <c r="W16" s="573">
        <v>0.10473218030643211</v>
      </c>
      <c r="X16" s="830">
        <v>0.16500000000000001</v>
      </c>
      <c r="Y16" s="830">
        <v>0.13200000000000001</v>
      </c>
      <c r="Z16" s="602">
        <v>0.79342560838206144</v>
      </c>
      <c r="AA16" s="499">
        <v>4.1337474196705394E-2</v>
      </c>
      <c r="AB16" s="551">
        <v>0.16500000000000001</v>
      </c>
      <c r="AC16" s="551">
        <v>0.10473218030643211</v>
      </c>
      <c r="AD16" s="552">
        <v>0.63474048670564909</v>
      </c>
      <c r="AE16" s="592">
        <v>36846.36363636364</v>
      </c>
      <c r="AF16" s="592">
        <v>6079.6500000000005</v>
      </c>
      <c r="AG16" s="592">
        <v>3859</v>
      </c>
      <c r="AH16" s="593">
        <v>506.63750000000005</v>
      </c>
      <c r="AI16" s="592">
        <v>5573.0125000000007</v>
      </c>
      <c r="AJ16" s="592">
        <v>3859</v>
      </c>
      <c r="AK16" s="537">
        <v>0.6924441673152536</v>
      </c>
      <c r="AL16" s="423">
        <v>-1714.0125000000007</v>
      </c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</row>
    <row r="17" spans="3:29" ht="4.5" customHeight="1" x14ac:dyDescent="0.25">
      <c r="C17" s="62"/>
      <c r="D17" s="63"/>
      <c r="AB17" s="119"/>
      <c r="AC17" s="119"/>
    </row>
    <row r="18" spans="3:29" ht="17.25" hidden="1" customHeight="1" x14ac:dyDescent="0.3">
      <c r="G18" s="15" t="s">
        <v>16</v>
      </c>
      <c r="H18" s="126" t="e">
        <v>#REF!</v>
      </c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827">
        <v>4869.7102613939387</v>
      </c>
      <c r="W18" s="127" t="e">
        <v>#REF!</v>
      </c>
      <c r="X18" s="117">
        <v>0.22</v>
      </c>
      <c r="Y18" s="68">
        <v>0.13200000000000001</v>
      </c>
      <c r="Z18" s="128" t="e">
        <v>#REF!</v>
      </c>
      <c r="AA18" s="69" t="e">
        <v>#REF!</v>
      </c>
      <c r="AB18" s="119"/>
      <c r="AC18" s="120"/>
    </row>
    <row r="19" spans="3:29" ht="17.25" hidden="1" customHeight="1" x14ac:dyDescent="0.3">
      <c r="G19" s="18" t="s">
        <v>17</v>
      </c>
      <c r="H19" s="111" t="e">
        <v>#REF!</v>
      </c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825">
        <v>3869.8163636363638</v>
      </c>
      <c r="W19" s="129" t="e">
        <v>#REF!</v>
      </c>
      <c r="X19" s="121">
        <v>0.22</v>
      </c>
      <c r="Y19" s="74">
        <v>0.13200000000000001</v>
      </c>
      <c r="Z19" s="130" t="e">
        <v>#REF!</v>
      </c>
      <c r="AA19" s="75" t="e">
        <v>#REF!</v>
      </c>
      <c r="AB19" s="119"/>
      <c r="AC19" s="120"/>
    </row>
    <row r="20" spans="3:29" ht="17.25" hidden="1" customHeight="1" x14ac:dyDescent="0.3">
      <c r="G20" s="27" t="s">
        <v>18</v>
      </c>
      <c r="H20" s="111" t="e">
        <v>#REF!</v>
      </c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825">
        <v>675.03217484334436</v>
      </c>
      <c r="W20" s="129" t="e">
        <v>#REF!</v>
      </c>
      <c r="X20" s="121">
        <v>0.22</v>
      </c>
      <c r="Y20" s="74">
        <v>0.13200000000000001</v>
      </c>
      <c r="Z20" s="130" t="e">
        <v>#REF!</v>
      </c>
      <c r="AA20" s="75" t="e">
        <v>#REF!</v>
      </c>
    </row>
    <row r="21" spans="3:29" ht="18" hidden="1" customHeight="1" thickBot="1" x14ac:dyDescent="0.35">
      <c r="G21" s="26" t="s">
        <v>19</v>
      </c>
      <c r="H21" s="79" t="e">
        <v>#REF!</v>
      </c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505">
        <v>5765.9438630908926</v>
      </c>
      <c r="W21" s="123" t="e">
        <v>#REF!</v>
      </c>
      <c r="X21" s="124">
        <v>0.22</v>
      </c>
      <c r="Y21" s="80">
        <v>0.13200000000000001</v>
      </c>
      <c r="Z21" s="125" t="e">
        <v>#REF!</v>
      </c>
      <c r="AA21" s="81" t="e">
        <v>#REF!</v>
      </c>
    </row>
    <row r="22" spans="3:29" ht="4.5" hidden="1" customHeight="1" x14ac:dyDescent="0.25"/>
    <row r="23" spans="3:29" ht="18" hidden="1" customHeight="1" thickBot="1" x14ac:dyDescent="0.35">
      <c r="G23" s="28" t="s">
        <v>20</v>
      </c>
      <c r="H23" s="82" t="e">
        <v>#REF!</v>
      </c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8">
        <v>88873.229935691823</v>
      </c>
      <c r="W23" s="131" t="e">
        <v>#REF!</v>
      </c>
    </row>
    <row r="24" spans="3:29" ht="15.75" thickBot="1" x14ac:dyDescent="0.3"/>
    <row r="25" spans="3:29" ht="18" thickBot="1" x14ac:dyDescent="0.35">
      <c r="G25" s="739" t="s">
        <v>20</v>
      </c>
      <c r="N25" s="5"/>
      <c r="O25" s="5"/>
      <c r="P25" s="5"/>
      <c r="Q25" s="5"/>
      <c r="R25" s="5"/>
      <c r="S25" s="5"/>
      <c r="T25" s="5"/>
      <c r="U25" s="5"/>
      <c r="V25" s="829"/>
    </row>
    <row r="26" spans="3:29" ht="15.75" thickBot="1" x14ac:dyDescent="0.3">
      <c r="G26" s="5"/>
      <c r="H26" s="5"/>
      <c r="N26" s="5"/>
      <c r="O26" s="5"/>
      <c r="P26" s="5"/>
      <c r="Q26" s="5"/>
      <c r="R26" s="5"/>
      <c r="S26" s="5"/>
      <c r="T26" s="5"/>
      <c r="U26" s="5"/>
      <c r="V26" s="829"/>
    </row>
    <row r="27" spans="3:29" ht="18" thickBot="1" x14ac:dyDescent="0.35">
      <c r="G27" s="739" t="s">
        <v>500</v>
      </c>
      <c r="N27" s="5"/>
      <c r="O27" s="5"/>
      <c r="P27" s="5"/>
      <c r="Q27" s="5"/>
      <c r="R27" s="5"/>
      <c r="S27" s="5"/>
      <c r="T27" s="5"/>
      <c r="U27" s="5"/>
      <c r="V27" s="829"/>
    </row>
    <row r="28" spans="3:29" x14ac:dyDescent="0.25">
      <c r="N28" s="5"/>
      <c r="O28" s="5"/>
      <c r="P28" s="5"/>
      <c r="Q28" s="5"/>
      <c r="R28" s="5"/>
      <c r="S28" s="5"/>
      <c r="T28" s="5"/>
      <c r="U28" s="5"/>
      <c r="V28" s="829"/>
    </row>
    <row r="29" spans="3:29" x14ac:dyDescent="0.25">
      <c r="N29" s="5"/>
      <c r="O29" s="5"/>
      <c r="P29" s="5"/>
      <c r="Q29" s="5"/>
      <c r="R29" s="5"/>
      <c r="S29" s="5"/>
      <c r="T29" s="5"/>
      <c r="U29" s="5"/>
      <c r="V29" s="829"/>
    </row>
    <row r="30" spans="3:29" x14ac:dyDescent="0.25">
      <c r="N30" s="5"/>
      <c r="O30" s="5"/>
      <c r="P30" s="5"/>
      <c r="Q30" s="5"/>
      <c r="R30" s="5"/>
      <c r="S30" s="5"/>
      <c r="T30" s="5"/>
      <c r="U30" s="5"/>
      <c r="V30" s="829"/>
    </row>
    <row r="31" spans="3:29" x14ac:dyDescent="0.25">
      <c r="N31" s="5"/>
      <c r="O31" s="5"/>
      <c r="P31" s="5"/>
      <c r="Q31" s="5"/>
      <c r="R31" s="5"/>
      <c r="S31" s="5"/>
      <c r="T31" s="5"/>
      <c r="U31" s="5"/>
      <c r="V31" s="829"/>
    </row>
  </sheetData>
  <autoFilter ref="G4:G16" xr:uid="{00000000-0001-0000-0600-000000000000}"/>
  <mergeCells count="3">
    <mergeCell ref="H4:AA5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577E-83A4-4F07-BF5B-5D25F5FB4E0D}">
  <sheetPr codeName="Hoja9">
    <tabColor rgb="FF00B050"/>
  </sheetPr>
  <dimension ref="A1:AZ21"/>
  <sheetViews>
    <sheetView zoomScale="60" zoomScaleNormal="60" workbookViewId="0">
      <selection activeCell="Y31" sqref="Y31"/>
    </sheetView>
  </sheetViews>
  <sheetFormatPr baseColWidth="10" defaultRowHeight="15" x14ac:dyDescent="0.25"/>
  <cols>
    <col min="1" max="4" width="1.140625" style="4" customWidth="1"/>
    <col min="5" max="5" width="1.140625" style="5" customWidth="1"/>
    <col min="6" max="6" width="1.140625" style="100" customWidth="1"/>
    <col min="7" max="7" width="55.42578125" style="4" bestFit="1" customWidth="1"/>
    <col min="8" max="8" width="8" style="4" customWidth="1"/>
    <col min="9" max="10" width="7" style="4" bestFit="1" customWidth="1"/>
    <col min="11" max="11" width="6.85546875" style="4" bestFit="1" customWidth="1"/>
    <col min="12" max="12" width="6.5703125" style="4" bestFit="1" customWidth="1"/>
    <col min="13" max="13" width="7.28515625" style="4" bestFit="1" customWidth="1"/>
    <col min="14" max="14" width="6.85546875" style="4" bestFit="1" customWidth="1"/>
    <col min="15" max="15" width="5.85546875" style="4" bestFit="1" customWidth="1"/>
    <col min="16" max="16" width="7.28515625" style="4" bestFit="1" customWidth="1"/>
    <col min="17" max="17" width="8.28515625" style="4" bestFit="1" customWidth="1"/>
    <col min="18" max="18" width="6.85546875" style="4" bestFit="1" customWidth="1"/>
    <col min="19" max="19" width="7" style="4" bestFit="1" customWidth="1"/>
    <col min="20" max="20" width="6.28515625" style="4" bestFit="1" customWidth="1"/>
    <col min="21" max="21" width="9.7109375" style="4" customWidth="1"/>
    <col min="22" max="22" width="23.140625" style="4" customWidth="1"/>
    <col min="23" max="23" width="16.5703125" style="5" customWidth="1"/>
    <col min="24" max="24" width="12.5703125" style="4" customWidth="1"/>
    <col min="25" max="25" width="19.28515625" style="4" customWidth="1"/>
    <col min="26" max="26" width="18" style="4" customWidth="1"/>
    <col min="27" max="27" width="17.140625" style="56" customWidth="1"/>
    <col min="28" max="29" width="15.7109375" style="56" customWidth="1"/>
    <col min="30" max="33" width="15.7109375" style="4" customWidth="1"/>
    <col min="34" max="34" width="15.7109375" style="56" customWidth="1"/>
    <col min="35" max="35" width="15.7109375" style="17" customWidth="1"/>
    <col min="36" max="37" width="15.7109375" style="56" customWidth="1"/>
    <col min="38" max="38" width="15.7109375" style="17" customWidth="1"/>
    <col min="39" max="39" width="11.7109375" style="17" customWidth="1"/>
    <col min="40" max="41" width="11.7109375" style="56" customWidth="1"/>
    <col min="42" max="42" width="13.140625" style="5" bestFit="1" customWidth="1"/>
    <col min="43" max="43" width="17.85546875" style="4" bestFit="1" customWidth="1"/>
    <col min="44" max="45" width="14" style="4" customWidth="1"/>
    <col min="46" max="46" width="13.7109375" style="4" bestFit="1" customWidth="1"/>
    <col min="47" max="47" width="7.140625" style="4" bestFit="1" customWidth="1"/>
    <col min="48" max="48" width="6.140625" style="4" bestFit="1" customWidth="1"/>
    <col min="49" max="49" width="5.140625" style="4" bestFit="1" customWidth="1"/>
    <col min="50" max="51" width="7.140625" style="4" bestFit="1" customWidth="1"/>
    <col min="52" max="52" width="15.140625" style="4" customWidth="1"/>
    <col min="53" max="16384" width="11.42578125" style="4"/>
  </cols>
  <sheetData>
    <row r="1" spans="1:52" s="2" customFormat="1" ht="21" customHeight="1" x14ac:dyDescent="0.45">
      <c r="E1" s="3"/>
      <c r="F1" s="98"/>
      <c r="G1" s="836" t="s">
        <v>0</v>
      </c>
      <c r="H1" s="836"/>
      <c r="I1" s="836"/>
      <c r="J1" s="836"/>
      <c r="K1" s="836"/>
      <c r="L1" s="836"/>
      <c r="M1" s="836"/>
      <c r="N1" s="836"/>
      <c r="O1" s="836"/>
      <c r="P1" s="836"/>
      <c r="Q1" s="836"/>
      <c r="R1" s="836"/>
      <c r="S1" s="836"/>
      <c r="T1" s="836"/>
      <c r="U1" s="836"/>
      <c r="V1" s="836"/>
      <c r="W1" s="836"/>
      <c r="X1" s="836"/>
      <c r="Y1" s="836"/>
      <c r="Z1" s="836"/>
      <c r="AA1" s="836"/>
      <c r="AB1" s="55"/>
      <c r="AC1" s="55"/>
      <c r="AH1" s="55"/>
      <c r="AI1" s="132"/>
      <c r="AJ1" s="55"/>
      <c r="AK1" s="55"/>
      <c r="AL1" s="132"/>
      <c r="AM1" s="132"/>
      <c r="AN1" s="55"/>
      <c r="AO1" s="55"/>
      <c r="AP1" s="3"/>
    </row>
    <row r="2" spans="1:52" s="2" customFormat="1" ht="28.5" customHeight="1" x14ac:dyDescent="0.45">
      <c r="E2" s="3"/>
      <c r="F2" s="98"/>
      <c r="G2" s="837" t="s">
        <v>2</v>
      </c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9" t="s">
        <v>542</v>
      </c>
      <c r="Y2" s="839"/>
      <c r="Z2" s="839"/>
      <c r="AA2" s="839"/>
      <c r="AB2" s="55"/>
      <c r="AC2" s="55"/>
      <c r="AH2" s="55"/>
      <c r="AI2" s="132"/>
      <c r="AJ2" s="55"/>
      <c r="AK2" s="55"/>
      <c r="AL2" s="132"/>
      <c r="AM2" s="132"/>
      <c r="AN2" s="55"/>
      <c r="AO2" s="55"/>
      <c r="AP2" s="3"/>
    </row>
    <row r="3" spans="1:52" ht="3" customHeight="1" thickBot="1" x14ac:dyDescent="0.3"/>
    <row r="4" spans="1:52" ht="26.25" customHeight="1" x14ac:dyDescent="0.25">
      <c r="G4" s="57"/>
      <c r="H4" s="971" t="s">
        <v>510</v>
      </c>
      <c r="I4" s="986"/>
      <c r="J4" s="986"/>
      <c r="K4" s="986"/>
      <c r="L4" s="986"/>
      <c r="M4" s="986"/>
      <c r="N4" s="986"/>
      <c r="O4" s="986"/>
      <c r="P4" s="986"/>
      <c r="Q4" s="986"/>
      <c r="R4" s="986"/>
      <c r="S4" s="986"/>
      <c r="T4" s="986"/>
      <c r="U4" s="986"/>
      <c r="V4" s="986"/>
      <c r="W4" s="986"/>
      <c r="X4" s="986"/>
      <c r="Y4" s="986"/>
      <c r="Z4" s="986"/>
      <c r="AA4" s="995"/>
      <c r="AB4" s="4"/>
      <c r="AC4" s="4"/>
      <c r="AE4" s="5"/>
      <c r="AH4" s="85" t="s">
        <v>45</v>
      </c>
      <c r="AI4" s="86">
        <v>12</v>
      </c>
      <c r="AJ4" s="5"/>
      <c r="AK4" s="5"/>
      <c r="AL4" s="4"/>
      <c r="AQ4" s="133"/>
    </row>
    <row r="5" spans="1:52" ht="23.25" customHeight="1" thickBot="1" x14ac:dyDescent="0.3">
      <c r="G5" s="57"/>
      <c r="H5" s="996"/>
      <c r="I5" s="997"/>
      <c r="J5" s="997"/>
      <c r="K5" s="997"/>
      <c r="L5" s="997"/>
      <c r="M5" s="997"/>
      <c r="N5" s="997"/>
      <c r="O5" s="997"/>
      <c r="P5" s="997"/>
      <c r="Q5" s="997"/>
      <c r="R5" s="997"/>
      <c r="S5" s="997"/>
      <c r="T5" s="997"/>
      <c r="U5" s="997"/>
      <c r="V5" s="997"/>
      <c r="W5" s="997"/>
      <c r="X5" s="997"/>
      <c r="Y5" s="997"/>
      <c r="Z5" s="997"/>
      <c r="AA5" s="998"/>
      <c r="AB5" s="4"/>
      <c r="AC5" s="4"/>
      <c r="AE5" s="5"/>
      <c r="AH5" s="85" t="s">
        <v>46</v>
      </c>
      <c r="AI5" s="86">
        <v>11</v>
      </c>
      <c r="AJ5" s="5"/>
      <c r="AK5" s="4"/>
      <c r="AL5" s="4"/>
      <c r="AR5" s="134" t="s">
        <v>86</v>
      </c>
      <c r="AS5" s="134"/>
      <c r="AT5" s="134" t="s">
        <v>87</v>
      </c>
    </row>
    <row r="6" spans="1:52" ht="51.75" thickBot="1" x14ac:dyDescent="0.3">
      <c r="G6" s="57"/>
      <c r="H6" s="987" t="s">
        <v>4</v>
      </c>
      <c r="I6" s="988"/>
      <c r="J6" s="988"/>
      <c r="K6" s="988"/>
      <c r="L6" s="988"/>
      <c r="M6" s="988"/>
      <c r="N6" s="988"/>
      <c r="O6" s="988"/>
      <c r="P6" s="988"/>
      <c r="Q6" s="988"/>
      <c r="R6" s="988"/>
      <c r="S6" s="988"/>
      <c r="T6" s="988"/>
      <c r="U6" s="989"/>
      <c r="V6" s="7" t="s">
        <v>5</v>
      </c>
      <c r="W6" s="843" t="s">
        <v>6</v>
      </c>
      <c r="X6" s="872">
        <v>2024</v>
      </c>
      <c r="Y6" s="873"/>
      <c r="Z6" s="847" t="s">
        <v>7</v>
      </c>
      <c r="AA6" s="848"/>
      <c r="AB6" s="87" t="s">
        <v>47</v>
      </c>
      <c r="AC6" s="87" t="s">
        <v>48</v>
      </c>
      <c r="AD6" s="87" t="s">
        <v>49</v>
      </c>
      <c r="AE6" s="87" t="s">
        <v>50</v>
      </c>
      <c r="AF6" s="87" t="s">
        <v>51</v>
      </c>
      <c r="AG6" s="87" t="s">
        <v>52</v>
      </c>
      <c r="AH6" s="87" t="s">
        <v>45</v>
      </c>
      <c r="AI6" s="87" t="s">
        <v>53</v>
      </c>
      <c r="AJ6" s="87" t="s">
        <v>54</v>
      </c>
      <c r="AK6" s="87" t="s">
        <v>55</v>
      </c>
      <c r="AL6" s="87" t="s">
        <v>56</v>
      </c>
      <c r="AQ6" s="871"/>
      <c r="AR6" s="871"/>
      <c r="AS6" s="871"/>
      <c r="AT6" s="871"/>
    </row>
    <row r="7" spans="1:52" ht="85.5" customHeight="1" thickBot="1" x14ac:dyDescent="0.3">
      <c r="G7" s="57"/>
      <c r="H7" s="992" t="s">
        <v>464</v>
      </c>
      <c r="I7" s="993"/>
      <c r="J7" s="993"/>
      <c r="K7" s="993"/>
      <c r="L7" s="993"/>
      <c r="M7" s="993"/>
      <c r="N7" s="993"/>
      <c r="O7" s="993"/>
      <c r="P7" s="993"/>
      <c r="Q7" s="993"/>
      <c r="R7" s="993"/>
      <c r="S7" s="993"/>
      <c r="T7" s="993"/>
      <c r="U7" s="994"/>
      <c r="V7" s="135" t="s">
        <v>89</v>
      </c>
      <c r="W7" s="844"/>
      <c r="X7" s="11" t="s">
        <v>11</v>
      </c>
      <c r="Y7" s="11" t="s">
        <v>462</v>
      </c>
      <c r="Z7" s="13" t="s">
        <v>13</v>
      </c>
      <c r="AA7" s="13" t="s">
        <v>540</v>
      </c>
      <c r="AB7" s="88" t="s">
        <v>57</v>
      </c>
      <c r="AC7" s="88" t="s">
        <v>58</v>
      </c>
      <c r="AD7" s="88" t="s">
        <v>59</v>
      </c>
      <c r="AE7" s="89" t="s">
        <v>60</v>
      </c>
      <c r="AF7" s="89" t="s">
        <v>61</v>
      </c>
      <c r="AG7" s="519" t="s">
        <v>429</v>
      </c>
      <c r="AH7" s="89" t="s">
        <v>63</v>
      </c>
      <c r="AI7" s="89" t="s">
        <v>64</v>
      </c>
      <c r="AJ7" s="89" t="s">
        <v>65</v>
      </c>
      <c r="AK7" s="90" t="s">
        <v>66</v>
      </c>
      <c r="AL7" s="90" t="s">
        <v>67</v>
      </c>
      <c r="AQ7" s="312" t="s">
        <v>488</v>
      </c>
      <c r="AR7" s="312" t="s">
        <v>489</v>
      </c>
      <c r="AS7" s="312" t="s">
        <v>495</v>
      </c>
      <c r="AT7" s="312" t="s">
        <v>490</v>
      </c>
      <c r="AV7" s="137"/>
      <c r="AW7" s="138"/>
      <c r="AX7" s="138"/>
      <c r="AY7" s="138"/>
      <c r="AZ7" s="138"/>
    </row>
    <row r="8" spans="1:52" ht="85.5" customHeight="1" thickBot="1" x14ac:dyDescent="0.3">
      <c r="G8" s="594" t="s">
        <v>430</v>
      </c>
      <c r="H8" s="874"/>
      <c r="I8" s="416" t="s">
        <v>188</v>
      </c>
      <c r="J8" s="416" t="s">
        <v>189</v>
      </c>
      <c r="K8" s="416" t="s">
        <v>190</v>
      </c>
      <c r="L8" s="416" t="s">
        <v>191</v>
      </c>
      <c r="M8" s="416" t="s">
        <v>192</v>
      </c>
      <c r="N8" s="416" t="s">
        <v>193</v>
      </c>
      <c r="O8" s="416" t="s">
        <v>194</v>
      </c>
      <c r="P8" s="416" t="s">
        <v>195</v>
      </c>
      <c r="Q8" s="416" t="s">
        <v>422</v>
      </c>
      <c r="R8" s="416" t="s">
        <v>197</v>
      </c>
      <c r="S8" s="416" t="s">
        <v>198</v>
      </c>
      <c r="T8" s="416" t="s">
        <v>199</v>
      </c>
      <c r="U8" s="419" t="s">
        <v>200</v>
      </c>
      <c r="V8" s="437"/>
      <c r="W8" s="433"/>
      <c r="X8" s="667">
        <v>0.1119</v>
      </c>
      <c r="Y8" s="471">
        <v>0.8</v>
      </c>
      <c r="Z8" s="434"/>
      <c r="AA8" s="833">
        <v>3.1300000000000001E-2</v>
      </c>
      <c r="AB8" s="91" t="s">
        <v>68</v>
      </c>
      <c r="AC8" s="91" t="s">
        <v>69</v>
      </c>
      <c r="AD8" s="91" t="s">
        <v>70</v>
      </c>
      <c r="AE8" s="91" t="s">
        <v>71</v>
      </c>
      <c r="AF8" s="91" t="s">
        <v>72</v>
      </c>
      <c r="AG8" s="91" t="s">
        <v>73</v>
      </c>
      <c r="AH8" s="91" t="s">
        <v>74</v>
      </c>
      <c r="AI8" s="91" t="s">
        <v>75</v>
      </c>
      <c r="AJ8" s="91" t="s">
        <v>76</v>
      </c>
      <c r="AK8" s="91" t="s">
        <v>77</v>
      </c>
      <c r="AL8" s="91" t="s">
        <v>78</v>
      </c>
      <c r="AQ8" s="695"/>
      <c r="AR8" s="695"/>
      <c r="AS8" s="695"/>
      <c r="AT8" s="703" t="s">
        <v>496</v>
      </c>
      <c r="AV8" s="137"/>
      <c r="AW8" s="138"/>
      <c r="AX8" s="138"/>
      <c r="AY8" s="138"/>
      <c r="AZ8" s="138"/>
    </row>
    <row r="9" spans="1:52" ht="22.5" customHeight="1" thickBot="1" x14ac:dyDescent="0.35">
      <c r="A9"/>
      <c r="B9"/>
      <c r="C9" s="62"/>
      <c r="D9" s="63"/>
      <c r="E9" s="64"/>
      <c r="F9" s="103"/>
      <c r="G9" s="18" t="s">
        <v>431</v>
      </c>
      <c r="H9" s="66"/>
      <c r="I9" s="66">
        <v>55</v>
      </c>
      <c r="J9" s="66">
        <v>19</v>
      </c>
      <c r="K9" s="66">
        <v>26</v>
      </c>
      <c r="L9" s="66">
        <v>56</v>
      </c>
      <c r="M9" s="66">
        <v>102</v>
      </c>
      <c r="N9" s="66">
        <v>110</v>
      </c>
      <c r="O9" s="66">
        <v>99</v>
      </c>
      <c r="P9" s="66">
        <v>24</v>
      </c>
      <c r="Q9" s="66">
        <v>43</v>
      </c>
      <c r="R9" s="66">
        <v>154</v>
      </c>
      <c r="S9" s="66">
        <v>69</v>
      </c>
      <c r="T9" s="66">
        <v>0</v>
      </c>
      <c r="U9" s="464">
        <v>757</v>
      </c>
      <c r="V9" s="66">
        <v>11420.214999999998</v>
      </c>
      <c r="W9" s="494">
        <v>6.628596747084009E-2</v>
      </c>
      <c r="X9" s="507">
        <v>0.1119</v>
      </c>
      <c r="Y9" s="36">
        <v>8.9520000000000002E-2</v>
      </c>
      <c r="Z9" s="107">
        <v>0.74045986897721283</v>
      </c>
      <c r="AA9" s="104">
        <v>2.3176393898986763E-2</v>
      </c>
      <c r="AB9" s="142">
        <v>0.1119</v>
      </c>
      <c r="AC9" s="142">
        <v>6.628596747084009E-2</v>
      </c>
      <c r="AD9" s="143">
        <v>0.59236789518177024</v>
      </c>
      <c r="AE9" s="94">
        <v>11420.214999999998</v>
      </c>
      <c r="AF9" s="95">
        <v>1277.9220584999998</v>
      </c>
      <c r="AG9" s="94">
        <v>757</v>
      </c>
      <c r="AH9" s="95">
        <v>106.49350487499999</v>
      </c>
      <c r="AI9" s="95">
        <v>1171.4285536249999</v>
      </c>
      <c r="AJ9" s="95">
        <v>757</v>
      </c>
      <c r="AK9" s="96">
        <v>0.64621952201647659</v>
      </c>
      <c r="AL9" s="423">
        <v>-414.42855362499995</v>
      </c>
      <c r="AP9" s="139"/>
      <c r="AQ9" s="704">
        <v>12283.214999999998</v>
      </c>
      <c r="AR9" s="702">
        <v>763</v>
      </c>
      <c r="AS9" s="702">
        <v>100</v>
      </c>
      <c r="AT9" s="702">
        <v>11420.214999999998</v>
      </c>
      <c r="AU9" s="14"/>
      <c r="AV9" s="14"/>
      <c r="AW9" s="14"/>
      <c r="AX9" s="14"/>
      <c r="AY9" s="14"/>
    </row>
    <row r="10" spans="1:52" ht="15" customHeight="1" thickBot="1" x14ac:dyDescent="0.35">
      <c r="A10"/>
      <c r="B10"/>
      <c r="C10" s="62"/>
      <c r="D10" s="63"/>
      <c r="E10" s="64"/>
      <c r="F10" s="103"/>
      <c r="G10" s="18" t="s">
        <v>432</v>
      </c>
      <c r="H10" s="71"/>
      <c r="I10" s="71">
        <v>52</v>
      </c>
      <c r="J10" s="71">
        <v>28</v>
      </c>
      <c r="K10" s="71">
        <v>23</v>
      </c>
      <c r="L10" s="71">
        <v>104</v>
      </c>
      <c r="M10" s="71">
        <v>72</v>
      </c>
      <c r="N10" s="71">
        <v>51</v>
      </c>
      <c r="O10" s="71">
        <v>139</v>
      </c>
      <c r="P10" s="71">
        <v>164</v>
      </c>
      <c r="Q10" s="71">
        <v>107</v>
      </c>
      <c r="R10" s="71">
        <v>71</v>
      </c>
      <c r="S10" s="71">
        <v>39</v>
      </c>
      <c r="T10" s="71">
        <v>0</v>
      </c>
      <c r="U10" s="465">
        <v>850</v>
      </c>
      <c r="V10" s="71">
        <v>7261</v>
      </c>
      <c r="W10" s="495">
        <v>0.11706376532158105</v>
      </c>
      <c r="X10" s="508">
        <v>0.1119</v>
      </c>
      <c r="Y10" s="41">
        <v>8.9520000000000002E-2</v>
      </c>
      <c r="Z10" s="110">
        <v>1</v>
      </c>
      <c r="AA10" s="104">
        <v>3.1300000000000001E-2</v>
      </c>
      <c r="AB10" s="142">
        <v>0.1119</v>
      </c>
      <c r="AC10" s="142">
        <v>0.11706376532158105</v>
      </c>
      <c r="AD10" s="143">
        <v>1.0461462495226188</v>
      </c>
      <c r="AE10" s="94">
        <v>7261</v>
      </c>
      <c r="AF10" s="95">
        <v>812.5059</v>
      </c>
      <c r="AG10" s="94">
        <v>850</v>
      </c>
      <c r="AH10" s="95">
        <v>67.708825000000004</v>
      </c>
      <c r="AI10" s="95">
        <v>744.79707500000006</v>
      </c>
      <c r="AJ10" s="95">
        <v>850</v>
      </c>
      <c r="AK10" s="96">
        <v>1.1412504540246751</v>
      </c>
      <c r="AL10" s="423">
        <v>105.20292499999994</v>
      </c>
      <c r="AP10" s="139"/>
      <c r="AQ10" s="704">
        <v>7850</v>
      </c>
      <c r="AR10" s="702">
        <v>500</v>
      </c>
      <c r="AS10" s="702">
        <v>89</v>
      </c>
      <c r="AT10" s="702">
        <v>7261</v>
      </c>
      <c r="AU10" s="14"/>
      <c r="AV10" s="14"/>
      <c r="AW10" s="14"/>
      <c r="AX10" s="14"/>
      <c r="AY10" s="14"/>
    </row>
    <row r="11" spans="1:52" ht="15" customHeight="1" thickBot="1" x14ac:dyDescent="0.35">
      <c r="A11"/>
      <c r="B11"/>
      <c r="C11" s="62"/>
      <c r="D11" s="63"/>
      <c r="E11" s="64"/>
      <c r="F11" s="103"/>
      <c r="G11" s="18" t="s">
        <v>433</v>
      </c>
      <c r="H11" s="71"/>
      <c r="I11" s="71">
        <v>53</v>
      </c>
      <c r="J11" s="71">
        <v>49</v>
      </c>
      <c r="K11" s="71">
        <v>57</v>
      </c>
      <c r="L11" s="71">
        <v>51</v>
      </c>
      <c r="M11" s="71">
        <v>102</v>
      </c>
      <c r="N11" s="71">
        <v>123</v>
      </c>
      <c r="O11" s="71">
        <v>76</v>
      </c>
      <c r="P11" s="71">
        <v>68</v>
      </c>
      <c r="Q11" s="71">
        <v>43</v>
      </c>
      <c r="R11" s="71">
        <v>70</v>
      </c>
      <c r="S11" s="71">
        <v>166</v>
      </c>
      <c r="T11" s="71">
        <v>0</v>
      </c>
      <c r="U11" s="465">
        <v>858</v>
      </c>
      <c r="V11" s="71">
        <v>6343</v>
      </c>
      <c r="W11" s="495">
        <v>0.13526722371117766</v>
      </c>
      <c r="X11" s="508">
        <v>0.1119</v>
      </c>
      <c r="Y11" s="41">
        <v>8.9520000000000002E-2</v>
      </c>
      <c r="Z11" s="110">
        <v>1</v>
      </c>
      <c r="AA11" s="104">
        <v>3.1300000000000001E-2</v>
      </c>
      <c r="AB11" s="142">
        <v>0.1119</v>
      </c>
      <c r="AC11" s="142">
        <v>0.13526722371117766</v>
      </c>
      <c r="AD11" s="143">
        <v>1.2088223745413553</v>
      </c>
      <c r="AE11" s="94">
        <v>6343</v>
      </c>
      <c r="AF11" s="95">
        <v>709.7817</v>
      </c>
      <c r="AG11" s="94">
        <v>858</v>
      </c>
      <c r="AH11" s="95">
        <v>59.148474999999998</v>
      </c>
      <c r="AI11" s="95">
        <v>650.63322499999992</v>
      </c>
      <c r="AJ11" s="95">
        <v>858</v>
      </c>
      <c r="AK11" s="96">
        <v>1.3187153176814788</v>
      </c>
      <c r="AL11" s="423">
        <v>207.36677500000008</v>
      </c>
      <c r="AP11" s="139"/>
      <c r="AQ11" s="704">
        <v>6728</v>
      </c>
      <c r="AR11" s="702">
        <v>304</v>
      </c>
      <c r="AS11" s="702">
        <v>81</v>
      </c>
      <c r="AT11" s="702">
        <v>6343</v>
      </c>
      <c r="AU11" s="14"/>
      <c r="AV11" s="14"/>
      <c r="AW11" s="14"/>
      <c r="AX11" s="14"/>
      <c r="AY11" s="14"/>
    </row>
    <row r="12" spans="1:52" ht="15" customHeight="1" thickBot="1" x14ac:dyDescent="0.35">
      <c r="A12"/>
      <c r="B12"/>
      <c r="C12" s="62"/>
      <c r="D12" s="63"/>
      <c r="E12" s="64"/>
      <c r="F12" s="103"/>
      <c r="G12" s="18" t="s">
        <v>434</v>
      </c>
      <c r="H12" s="71"/>
      <c r="I12" s="71">
        <v>125</v>
      </c>
      <c r="J12" s="71">
        <v>67</v>
      </c>
      <c r="K12" s="71">
        <v>41</v>
      </c>
      <c r="L12" s="71">
        <v>37</v>
      </c>
      <c r="M12" s="71">
        <v>34</v>
      </c>
      <c r="N12" s="71">
        <v>30</v>
      </c>
      <c r="O12" s="71">
        <v>31</v>
      </c>
      <c r="P12" s="71">
        <v>82</v>
      </c>
      <c r="Q12" s="71">
        <v>39</v>
      </c>
      <c r="R12" s="71">
        <v>80</v>
      </c>
      <c r="S12" s="71">
        <v>70</v>
      </c>
      <c r="T12" s="71">
        <v>0</v>
      </c>
      <c r="U12" s="465">
        <v>636</v>
      </c>
      <c r="V12" s="71">
        <v>5713.6552000000011</v>
      </c>
      <c r="W12" s="495">
        <v>0.11131228219721762</v>
      </c>
      <c r="X12" s="508">
        <v>0.1119</v>
      </c>
      <c r="Y12" s="41">
        <v>8.9520000000000002E-2</v>
      </c>
      <c r="Z12" s="110">
        <v>1</v>
      </c>
      <c r="AA12" s="104">
        <v>3.1300000000000001E-2</v>
      </c>
      <c r="AB12" s="142">
        <v>0.1119</v>
      </c>
      <c r="AC12" s="142">
        <v>0.11131228219721762</v>
      </c>
      <c r="AD12" s="143">
        <v>0.9947478301806757</v>
      </c>
      <c r="AE12" s="94">
        <v>5713.6552000000011</v>
      </c>
      <c r="AF12" s="95">
        <v>639.35801688000015</v>
      </c>
      <c r="AG12" s="94">
        <v>636</v>
      </c>
      <c r="AH12" s="95">
        <v>53.279834740000013</v>
      </c>
      <c r="AI12" s="95">
        <v>586.07818214000008</v>
      </c>
      <c r="AJ12" s="95">
        <v>636</v>
      </c>
      <c r="AK12" s="96">
        <v>1.0851794511061919</v>
      </c>
      <c r="AL12" s="423">
        <v>49.921817859999919</v>
      </c>
      <c r="AP12" s="139"/>
      <c r="AQ12" s="704">
        <v>6306.6552000000011</v>
      </c>
      <c r="AR12" s="702">
        <v>512</v>
      </c>
      <c r="AS12" s="702">
        <v>81</v>
      </c>
      <c r="AT12" s="702">
        <v>5713.6552000000011</v>
      </c>
      <c r="AU12" s="14"/>
      <c r="AV12" s="14"/>
      <c r="AW12" s="14"/>
      <c r="AX12" s="14"/>
      <c r="AY12" s="14"/>
    </row>
    <row r="13" spans="1:52" ht="15" customHeight="1" thickBot="1" x14ac:dyDescent="0.35">
      <c r="A13"/>
      <c r="B13"/>
      <c r="C13" s="62"/>
      <c r="D13" s="63"/>
      <c r="E13" s="64"/>
      <c r="F13" s="103"/>
      <c r="G13" s="18" t="s">
        <v>435</v>
      </c>
      <c r="H13" s="71"/>
      <c r="I13" s="71">
        <v>68</v>
      </c>
      <c r="J13" s="71">
        <v>7</v>
      </c>
      <c r="K13" s="71">
        <v>88</v>
      </c>
      <c r="L13" s="71">
        <v>141</v>
      </c>
      <c r="M13" s="71">
        <v>82</v>
      </c>
      <c r="N13" s="71">
        <v>60</v>
      </c>
      <c r="O13" s="71">
        <v>23</v>
      </c>
      <c r="P13" s="71">
        <v>23</v>
      </c>
      <c r="Q13" s="71">
        <v>33</v>
      </c>
      <c r="R13" s="71">
        <v>34</v>
      </c>
      <c r="S13" s="71">
        <v>21</v>
      </c>
      <c r="T13" s="71">
        <v>0</v>
      </c>
      <c r="U13" s="465">
        <v>580</v>
      </c>
      <c r="V13" s="71">
        <v>5509</v>
      </c>
      <c r="W13" s="495">
        <v>0.10528226538391723</v>
      </c>
      <c r="X13" s="508">
        <v>0.1119</v>
      </c>
      <c r="Y13" s="41">
        <v>8.9520000000000002E-2</v>
      </c>
      <c r="Z13" s="110">
        <v>1</v>
      </c>
      <c r="AA13" s="104">
        <v>3.1300000000000001E-2</v>
      </c>
      <c r="AB13" s="142">
        <v>0.1119</v>
      </c>
      <c r="AC13" s="142">
        <v>0.10528226538391723</v>
      </c>
      <c r="AD13" s="143">
        <v>0.94086028046396097</v>
      </c>
      <c r="AE13" s="94">
        <v>5509</v>
      </c>
      <c r="AF13" s="95">
        <v>616.45709999999997</v>
      </c>
      <c r="AG13" s="94">
        <v>580</v>
      </c>
      <c r="AH13" s="95">
        <v>51.371424999999995</v>
      </c>
      <c r="AI13" s="95">
        <v>565.08567499999992</v>
      </c>
      <c r="AJ13" s="95">
        <v>580</v>
      </c>
      <c r="AK13" s="96">
        <v>1.0263930332334121</v>
      </c>
      <c r="AL13" s="423">
        <v>14.914325000000076</v>
      </c>
      <c r="AP13" s="139"/>
      <c r="AQ13" s="704">
        <v>6118</v>
      </c>
      <c r="AR13" s="702">
        <v>529</v>
      </c>
      <c r="AS13" s="702">
        <v>80</v>
      </c>
      <c r="AT13" s="702">
        <v>5509</v>
      </c>
      <c r="AU13" s="14"/>
      <c r="AV13" s="14"/>
      <c r="AW13" s="14"/>
      <c r="AX13" s="14"/>
      <c r="AY13" s="14"/>
    </row>
    <row r="14" spans="1:52" ht="15" customHeight="1" thickBot="1" x14ac:dyDescent="0.35">
      <c r="A14"/>
      <c r="B14"/>
      <c r="C14" s="62"/>
      <c r="D14" s="63"/>
      <c r="E14" s="64"/>
      <c r="F14" s="103"/>
      <c r="G14" s="18" t="s">
        <v>436</v>
      </c>
      <c r="H14" s="71"/>
      <c r="I14" s="71">
        <v>0</v>
      </c>
      <c r="J14" s="71">
        <v>1</v>
      </c>
      <c r="K14" s="71">
        <v>1</v>
      </c>
      <c r="L14" s="71">
        <v>2</v>
      </c>
      <c r="M14" s="71">
        <v>1</v>
      </c>
      <c r="N14" s="71">
        <v>2</v>
      </c>
      <c r="O14" s="71">
        <v>0</v>
      </c>
      <c r="P14" s="71">
        <v>1</v>
      </c>
      <c r="Q14" s="71">
        <v>0</v>
      </c>
      <c r="R14" s="71">
        <v>1</v>
      </c>
      <c r="S14" s="71">
        <v>0</v>
      </c>
      <c r="T14" s="71">
        <v>0</v>
      </c>
      <c r="U14" s="465">
        <v>9</v>
      </c>
      <c r="V14" s="71">
        <v>145.785</v>
      </c>
      <c r="W14" s="495">
        <v>6.1734746373083654E-2</v>
      </c>
      <c r="X14" s="508">
        <v>0.1119</v>
      </c>
      <c r="Y14" s="41">
        <v>8.9520000000000002E-2</v>
      </c>
      <c r="Z14" s="110">
        <v>0.68961959755455371</v>
      </c>
      <c r="AA14" s="104">
        <v>2.1585093403457531E-2</v>
      </c>
      <c r="AB14" s="142">
        <v>0.1119</v>
      </c>
      <c r="AC14" s="142">
        <v>6.1734746373083654E-2</v>
      </c>
      <c r="AD14" s="143">
        <v>0.55169567804364306</v>
      </c>
      <c r="AE14" s="94">
        <v>145.785</v>
      </c>
      <c r="AF14" s="95">
        <v>16.3133415</v>
      </c>
      <c r="AG14" s="94">
        <v>9</v>
      </c>
      <c r="AH14" s="95">
        <v>1.3594451249999999</v>
      </c>
      <c r="AI14" s="95">
        <v>14.953896374999999</v>
      </c>
      <c r="AJ14" s="95">
        <v>9</v>
      </c>
      <c r="AK14" s="96">
        <v>0.60184983059306507</v>
      </c>
      <c r="AL14" s="423">
        <v>-5.9538963749999994</v>
      </c>
      <c r="AP14" s="139"/>
      <c r="AQ14" s="704">
        <v>161.785</v>
      </c>
      <c r="AR14" s="702">
        <v>15</v>
      </c>
      <c r="AS14" s="702">
        <v>1</v>
      </c>
      <c r="AT14" s="702">
        <v>145.785</v>
      </c>
      <c r="AU14" s="14"/>
      <c r="AV14" s="14"/>
      <c r="AW14" s="14"/>
      <c r="AX14" s="14"/>
      <c r="AY14" s="14"/>
    </row>
    <row r="15" spans="1:52" ht="15" customHeight="1" thickBot="1" x14ac:dyDescent="0.35">
      <c r="A15"/>
      <c r="B15"/>
      <c r="C15" s="62"/>
      <c r="D15" s="63"/>
      <c r="E15" s="64"/>
      <c r="F15" s="103"/>
      <c r="G15" s="27" t="s">
        <v>437</v>
      </c>
      <c r="H15" s="111"/>
      <c r="I15" s="111">
        <v>4</v>
      </c>
      <c r="J15" s="111">
        <v>3</v>
      </c>
      <c r="K15" s="111">
        <v>7</v>
      </c>
      <c r="L15" s="111">
        <v>0</v>
      </c>
      <c r="M15" s="111">
        <v>1</v>
      </c>
      <c r="N15" s="111">
        <v>15</v>
      </c>
      <c r="O15" s="111">
        <v>15</v>
      </c>
      <c r="P15" s="111">
        <v>5</v>
      </c>
      <c r="Q15" s="111">
        <v>6</v>
      </c>
      <c r="R15" s="111">
        <v>5</v>
      </c>
      <c r="S15" s="111">
        <v>1</v>
      </c>
      <c r="T15" s="111">
        <v>0</v>
      </c>
      <c r="U15" s="603">
        <v>62</v>
      </c>
      <c r="V15" s="71">
        <v>1530.3448000000001</v>
      </c>
      <c r="W15" s="496">
        <v>4.0513745660455076E-2</v>
      </c>
      <c r="X15" s="649">
        <v>0.1119</v>
      </c>
      <c r="Y15" s="54">
        <v>8.9520000000000002E-2</v>
      </c>
      <c r="Z15" s="113">
        <v>0.4525664171185777</v>
      </c>
      <c r="AA15" s="104">
        <v>1.4165328855811482E-2</v>
      </c>
      <c r="AB15" s="530">
        <v>0.1119</v>
      </c>
      <c r="AC15" s="530">
        <v>4.0513745660455076E-2</v>
      </c>
      <c r="AD15" s="531">
        <v>0.36205313369486219</v>
      </c>
      <c r="AE15" s="94">
        <v>1530.3448000000001</v>
      </c>
      <c r="AF15" s="95">
        <v>171.24558312000002</v>
      </c>
      <c r="AG15" s="94">
        <v>62</v>
      </c>
      <c r="AH15" s="95">
        <v>14.270465260000002</v>
      </c>
      <c r="AI15" s="95">
        <v>156.97511786000001</v>
      </c>
      <c r="AJ15" s="95">
        <v>62</v>
      </c>
      <c r="AK15" s="532">
        <v>0.39496705493984968</v>
      </c>
      <c r="AL15" s="423">
        <v>-94.975117860000012</v>
      </c>
      <c r="AP15" s="139"/>
      <c r="AQ15" s="697">
        <v>1664.3448000000001</v>
      </c>
      <c r="AR15" s="705">
        <v>110</v>
      </c>
      <c r="AS15" s="705">
        <v>24</v>
      </c>
      <c r="AT15" s="705">
        <v>1530.3448000000001</v>
      </c>
      <c r="AU15" s="14"/>
      <c r="AV15" s="14"/>
      <c r="AW15" s="14"/>
      <c r="AX15" s="14"/>
      <c r="AY15" s="14"/>
    </row>
    <row r="16" spans="1:52" ht="15" customHeight="1" thickBot="1" x14ac:dyDescent="0.3">
      <c r="A16"/>
      <c r="B16"/>
      <c r="C16" s="62"/>
      <c r="D16" s="63"/>
      <c r="E16" s="64"/>
      <c r="F16" s="103"/>
      <c r="G16" s="604" t="s">
        <v>15</v>
      </c>
      <c r="H16" s="82"/>
      <c r="I16" s="82">
        <v>357</v>
      </c>
      <c r="J16" s="82">
        <v>174</v>
      </c>
      <c r="K16" s="82">
        <v>243</v>
      </c>
      <c r="L16" s="82">
        <v>391</v>
      </c>
      <c r="M16" s="82">
        <v>394</v>
      </c>
      <c r="N16" s="82">
        <v>391</v>
      </c>
      <c r="O16" s="82">
        <v>383</v>
      </c>
      <c r="P16" s="82">
        <v>367</v>
      </c>
      <c r="Q16" s="82">
        <v>271</v>
      </c>
      <c r="R16" s="82">
        <v>415</v>
      </c>
      <c r="S16" s="82">
        <v>366</v>
      </c>
      <c r="T16" s="82">
        <v>0</v>
      </c>
      <c r="U16" s="591">
        <v>3752</v>
      </c>
      <c r="V16" s="83">
        <v>37923</v>
      </c>
      <c r="W16" s="678">
        <v>9.8937320359676187E-2</v>
      </c>
      <c r="X16" s="497">
        <v>0.1119</v>
      </c>
      <c r="Y16" s="497">
        <v>8.9520000000000002E-2</v>
      </c>
      <c r="Z16" s="602">
        <v>1</v>
      </c>
      <c r="AA16" s="104">
        <v>3.1300000000000001E-2</v>
      </c>
      <c r="AB16" s="533">
        <v>0.1119</v>
      </c>
      <c r="AC16" s="533">
        <v>9.8937320359676187E-2</v>
      </c>
      <c r="AD16" s="534">
        <v>0.88415835888897398</v>
      </c>
      <c r="AE16" s="535">
        <v>37923</v>
      </c>
      <c r="AF16" s="536">
        <v>4243.5837000000001</v>
      </c>
      <c r="AG16" s="535">
        <v>3752</v>
      </c>
      <c r="AH16" s="535">
        <v>353.63197500000001</v>
      </c>
      <c r="AI16" s="535">
        <v>3889.9517249999999</v>
      </c>
      <c r="AJ16" s="535">
        <v>3752</v>
      </c>
      <c r="AK16" s="537">
        <v>0.9645363915152444</v>
      </c>
      <c r="AL16" s="423">
        <v>-137.9517249999999</v>
      </c>
      <c r="AP16" s="139" t="s">
        <v>15</v>
      </c>
      <c r="AQ16" s="698">
        <v>41112</v>
      </c>
      <c r="AR16" s="706">
        <v>2733</v>
      </c>
      <c r="AS16" s="706">
        <v>456</v>
      </c>
      <c r="AT16" s="699">
        <v>37923</v>
      </c>
      <c r="AU16" s="14"/>
      <c r="AV16" s="14"/>
      <c r="AW16" s="14"/>
      <c r="AX16" s="14"/>
      <c r="AY16" s="14"/>
    </row>
    <row r="17" spans="3:51" x14ac:dyDescent="0.25">
      <c r="C17" s="62"/>
      <c r="D17" s="63"/>
      <c r="X17" s="17"/>
      <c r="AB17" s="119"/>
      <c r="AC17" s="119"/>
      <c r="AP17" s="14"/>
      <c r="AQ17" s="14"/>
      <c r="AR17" s="14"/>
      <c r="AS17" s="14"/>
      <c r="AT17" s="14"/>
      <c r="AU17" s="14"/>
      <c r="AV17" s="14"/>
      <c r="AW17" s="14"/>
      <c r="AX17" s="14"/>
      <c r="AY17" s="14"/>
    </row>
    <row r="18" spans="3:51" x14ac:dyDescent="0.25">
      <c r="AQ18" s="14"/>
    </row>
    <row r="19" spans="3:51" x14ac:dyDescent="0.25">
      <c r="AQ19" s="14"/>
    </row>
    <row r="20" spans="3:51" x14ac:dyDescent="0.25">
      <c r="AQ20" s="14"/>
    </row>
    <row r="21" spans="3:51" x14ac:dyDescent="0.25">
      <c r="AQ21" s="14"/>
    </row>
  </sheetData>
  <autoFilter ref="G4:AA16" xr:uid="{00000000-0001-0000-07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3">
    <mergeCell ref="H4:AA5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4</vt:i4>
      </vt:variant>
    </vt:vector>
  </HeadingPairs>
  <TitlesOfParts>
    <vt:vector size="35" baseType="lpstr">
      <vt:lpstr>NOMBRE</vt:lpstr>
      <vt:lpstr>indicadores</vt:lpstr>
      <vt:lpstr>Resumen indicador</vt:lpstr>
      <vt:lpstr>meta2.1</vt:lpstr>
      <vt:lpstr>meta2.2</vt:lpstr>
      <vt:lpstr>meta3</vt:lpstr>
      <vt:lpstr>meta4</vt:lpstr>
      <vt:lpstr>meta5</vt:lpstr>
      <vt:lpstr>meta6.1a</vt:lpstr>
      <vt:lpstr>meta6.1b</vt:lpstr>
      <vt:lpstr>meta6.2</vt:lpstr>
      <vt:lpstr>meta7</vt:lpstr>
      <vt:lpstr>meta8</vt:lpstr>
      <vt:lpstr>meta9</vt:lpstr>
      <vt:lpstr>meta10a</vt:lpstr>
      <vt:lpstr>meta10b</vt:lpstr>
      <vt:lpstr>meta12</vt:lpstr>
      <vt:lpstr>meta13</vt:lpstr>
      <vt:lpstr>meta14</vt:lpstr>
      <vt:lpstr>meta15</vt:lpstr>
      <vt:lpstr>meta16</vt:lpstr>
      <vt:lpstr>meta17</vt:lpstr>
      <vt:lpstr>meta18</vt:lpstr>
      <vt:lpstr>Cumplimiento%</vt:lpstr>
      <vt:lpstr>CumplimientoPonderado</vt:lpstr>
      <vt:lpstr>REMA</vt:lpstr>
      <vt:lpstr>REMB</vt:lpstr>
      <vt:lpstr>REMC</vt:lpstr>
      <vt:lpstr>REMP</vt:lpstr>
      <vt:lpstr>Poblacion2024</vt:lpstr>
      <vt:lpstr>Glosa</vt:lpstr>
      <vt:lpstr>Glosa!Área_de_impresión</vt:lpstr>
      <vt:lpstr>REMA!Títulos_a_imprimir</vt:lpstr>
      <vt:lpstr>REMB!Títulos_a_imprimir</vt:lpstr>
      <vt:lpstr>REMC!Títulos_a_imprimir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Díaz</dc:creator>
  <cp:lastModifiedBy>Cristian Díaz</cp:lastModifiedBy>
  <dcterms:created xsi:type="dcterms:W3CDTF">2023-10-31T13:39:40Z</dcterms:created>
  <dcterms:modified xsi:type="dcterms:W3CDTF">2024-12-18T18:53:12Z</dcterms:modified>
</cp:coreProperties>
</file>